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omepage\Stand Juli 2019\1_Personal\"/>
    </mc:Choice>
  </mc:AlternateContent>
  <xr:revisionPtr revIDLastSave="0" documentId="13_ncr:1_{C8B88DC0-197D-49C7-A967-EC51833A6885}" xr6:coauthVersionLast="43" xr6:coauthVersionMax="43" xr10:uidLastSave="{00000000-0000-0000-0000-000000000000}"/>
  <bookViews>
    <workbookView xWindow="-120" yWindow="-120" windowWidth="25440" windowHeight="15390" activeTab="1" xr2:uid="{00000000-000D-0000-FFFF-FFFF00000000}"/>
  </bookViews>
  <sheets>
    <sheet name="Tabelle1" sheetId="1" r:id="rId1"/>
    <sheet name="Tabelle1 neu" sheetId="4" r:id="rId2"/>
  </sheets>
  <definedNames>
    <definedName name="Beginndatum_1">Tabelle1!$F$6</definedName>
    <definedName name="_xlnm.Print_Area" localSheetId="0">Tabelle1!$A$1:$H$51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4" l="1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G46" i="4" l="1"/>
  <c r="H6" i="4" s="1"/>
  <c r="H8" i="4" s="1"/>
  <c r="H15" i="4"/>
  <c r="C8" i="4"/>
  <c r="B16" i="4" l="1"/>
  <c r="C11" i="1"/>
  <c r="B18" i="1"/>
  <c r="B19" i="1" s="1"/>
  <c r="H19" i="1" s="1"/>
  <c r="A18" i="1"/>
  <c r="G49" i="1"/>
  <c r="H9" i="1" s="1"/>
  <c r="H11" i="1" s="1"/>
  <c r="K23" i="1"/>
  <c r="K20" i="1"/>
  <c r="B17" i="4" l="1"/>
  <c r="H16" i="4"/>
  <c r="H18" i="1"/>
  <c r="B20" i="1"/>
  <c r="H20" i="1" s="1"/>
  <c r="A19" i="1"/>
  <c r="B18" i="4" l="1"/>
  <c r="H17" i="4"/>
  <c r="B21" i="1"/>
  <c r="H21" i="1" s="1"/>
  <c r="A20" i="1"/>
  <c r="H18" i="4" l="1"/>
  <c r="B19" i="4"/>
  <c r="A21" i="1"/>
  <c r="B22" i="1"/>
  <c r="H22" i="1" s="1"/>
  <c r="H19" i="4" l="1"/>
  <c r="B20" i="4"/>
  <c r="B23" i="1"/>
  <c r="H23" i="1" s="1"/>
  <c r="A22" i="1"/>
  <c r="B21" i="4" l="1"/>
  <c r="H20" i="4"/>
  <c r="B24" i="1"/>
  <c r="H24" i="1" s="1"/>
  <c r="A23" i="1"/>
  <c r="B22" i="4" l="1"/>
  <c r="B25" i="1"/>
  <c r="H25" i="1" s="1"/>
  <c r="A24" i="1"/>
  <c r="H22" i="4" l="1"/>
  <c r="B23" i="4"/>
  <c r="A25" i="1"/>
  <c r="B26" i="1"/>
  <c r="H26" i="1" s="1"/>
  <c r="H23" i="4" l="1"/>
  <c r="B24" i="4"/>
  <c r="B27" i="1"/>
  <c r="H27" i="1" s="1"/>
  <c r="A26" i="1"/>
  <c r="B25" i="4" l="1"/>
  <c r="H24" i="4"/>
  <c r="B28" i="1"/>
  <c r="H28" i="1" s="1"/>
  <c r="A27" i="1"/>
  <c r="B26" i="4" l="1"/>
  <c r="H25" i="4"/>
  <c r="B29" i="1"/>
  <c r="H29" i="1" s="1"/>
  <c r="A28" i="1"/>
  <c r="H26" i="4" l="1"/>
  <c r="B27" i="4"/>
  <c r="B30" i="1"/>
  <c r="H30" i="1" s="1"/>
  <c r="A29" i="1"/>
  <c r="H27" i="4" l="1"/>
  <c r="B28" i="4"/>
  <c r="A30" i="1"/>
  <c r="B31" i="1"/>
  <c r="H31" i="1" s="1"/>
  <c r="B29" i="4" l="1"/>
  <c r="H28" i="4"/>
  <c r="B32" i="1"/>
  <c r="H32" i="1" s="1"/>
  <c r="A31" i="1"/>
  <c r="B30" i="4" l="1"/>
  <c r="H29" i="4"/>
  <c r="B33" i="1"/>
  <c r="H33" i="1" s="1"/>
  <c r="A32" i="1"/>
  <c r="H30" i="4" l="1"/>
  <c r="B31" i="4"/>
  <c r="A33" i="1"/>
  <c r="B34" i="1"/>
  <c r="H34" i="1" s="1"/>
  <c r="H31" i="4" l="1"/>
  <c r="B32" i="4"/>
  <c r="B35" i="1"/>
  <c r="H35" i="1" s="1"/>
  <c r="A34" i="1"/>
  <c r="B33" i="4" l="1"/>
  <c r="H32" i="4"/>
  <c r="B36" i="1"/>
  <c r="H36" i="1" s="1"/>
  <c r="A35" i="1"/>
  <c r="B34" i="4" l="1"/>
  <c r="H33" i="4"/>
  <c r="B37" i="1"/>
  <c r="H37" i="1" s="1"/>
  <c r="A36" i="1"/>
  <c r="H34" i="4" l="1"/>
  <c r="B35" i="4"/>
  <c r="B38" i="1"/>
  <c r="H38" i="1" s="1"/>
  <c r="A37" i="1"/>
  <c r="H35" i="4" l="1"/>
  <c r="B36" i="4"/>
  <c r="A38" i="1"/>
  <c r="B39" i="1"/>
  <c r="H39" i="1" s="1"/>
  <c r="B37" i="4" l="1"/>
  <c r="H36" i="4"/>
  <c r="B40" i="1"/>
  <c r="H40" i="1" s="1"/>
  <c r="A39" i="1"/>
  <c r="B38" i="4" l="1"/>
  <c r="H37" i="4"/>
  <c r="B41" i="1"/>
  <c r="H41" i="1" s="1"/>
  <c r="A40" i="1"/>
  <c r="H38" i="4" l="1"/>
  <c r="B39" i="4"/>
  <c r="B42" i="1"/>
  <c r="H42" i="1" s="1"/>
  <c r="A41" i="1"/>
  <c r="H39" i="4" l="1"/>
  <c r="B40" i="4"/>
  <c r="A39" i="4"/>
  <c r="B43" i="1"/>
  <c r="H43" i="1" s="1"/>
  <c r="A42" i="1"/>
  <c r="B41" i="4" l="1"/>
  <c r="A40" i="4"/>
  <c r="H40" i="4"/>
  <c r="B44" i="1"/>
  <c r="H44" i="1" s="1"/>
  <c r="A43" i="1"/>
  <c r="B42" i="4" l="1"/>
  <c r="A41" i="4"/>
  <c r="H41" i="4"/>
  <c r="B45" i="1"/>
  <c r="H45" i="1" s="1"/>
  <c r="A44" i="1"/>
  <c r="H42" i="4" l="1"/>
  <c r="B43" i="4"/>
  <c r="A42" i="4"/>
  <c r="B46" i="1"/>
  <c r="H46" i="1" s="1"/>
  <c r="A45" i="1"/>
  <c r="H43" i="4" l="1"/>
  <c r="B44" i="4"/>
  <c r="A43" i="4"/>
  <c r="A46" i="1"/>
  <c r="B47" i="1"/>
  <c r="H47" i="1" s="1"/>
  <c r="B45" i="4" l="1"/>
  <c r="A44" i="4"/>
  <c r="H44" i="4"/>
  <c r="B48" i="1"/>
  <c r="H48" i="1" s="1"/>
  <c r="A47" i="1"/>
  <c r="A45" i="4" l="1"/>
  <c r="H45" i="4"/>
  <c r="H46" i="4" s="1"/>
  <c r="H9" i="4" s="1"/>
  <c r="H11" i="4" s="1"/>
  <c r="H49" i="1"/>
  <c r="H12" i="1" s="1"/>
  <c r="H14" i="1" s="1"/>
  <c r="A48" i="1"/>
</calcChain>
</file>

<file path=xl/sharedStrings.xml><?xml version="1.0" encoding="utf-8"?>
<sst xmlns="http://schemas.openxmlformats.org/spreadsheetml/2006/main" count="53" uniqueCount="25">
  <si>
    <t>STUNDENTABELLE</t>
  </si>
  <si>
    <t xml:space="preserve">Erster Tag des Monats:  </t>
  </si>
  <si>
    <t>URLAUB</t>
  </si>
  <si>
    <t>GESAMTBERECHNUNG</t>
  </si>
  <si>
    <t>Urlaub offen:</t>
  </si>
  <si>
    <t>SOLL-Zeit:</t>
  </si>
  <si>
    <t>davon verbraucht:</t>
  </si>
  <si>
    <t>+/- Übertrag Vormonat:</t>
  </si>
  <si>
    <t>Vortrag:</t>
  </si>
  <si>
    <t>Zwischensumme:</t>
  </si>
  <si>
    <t>IST-Zeit</t>
  </si>
  <si>
    <t>+ Zuschläge:</t>
  </si>
  <si>
    <t>Datum</t>
  </si>
  <si>
    <t>vormittags</t>
  </si>
  <si>
    <t>nachmittags</t>
  </si>
  <si>
    <t>Soll-Zeit</t>
  </si>
  <si>
    <t>Gesamt</t>
  </si>
  <si>
    <t>von</t>
  </si>
  <si>
    <t>bis</t>
  </si>
  <si>
    <t>Summen:</t>
  </si>
  <si>
    <t>Vortrag Resturlaub:</t>
  </si>
  <si>
    <t xml:space="preserve">  Datumseingabe im Format TT.MM.JJJJ</t>
  </si>
  <si>
    <t xml:space="preserve">  Eingabe der Uhrzeit: für 08:15 Uhr = Eingabe 8,25</t>
  </si>
  <si>
    <t>Firma:</t>
  </si>
  <si>
    <t xml:space="preserve">Arbeitnehmer: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</si>
</sst>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"/>
    <numFmt numFmtId="165" formatCode="dddd"/>
    <numFmt numFmtId="166" formatCode="0.00\ &quot;Tage&quot;"/>
    <numFmt numFmtId="167" formatCode="#,##0.00\ [$€-407];\-#,##0.00\ [$€-407]"/>
    <numFmt numFmtId="168" formatCode="#,##0.00_ ;\-#,##0.00\ "/>
    <numFmt numFmtId="169" formatCode="00000"/>
  </numFmts>
  <fonts count="16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Humnst777 Lt BT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24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168" fontId="4" fillId="0" borderId="7" xfId="0" applyNumberFormat="1" applyFont="1" applyBorder="1" applyAlignment="1" applyProtection="1">
      <alignment horizontal="right" vertical="center" indent="1"/>
      <protection locked="0"/>
    </xf>
    <xf numFmtId="0" fontId="10" fillId="0" borderId="0" xfId="0" applyFont="1" applyProtection="1"/>
    <xf numFmtId="0" fontId="10" fillId="0" borderId="0" xfId="0" applyFont="1"/>
    <xf numFmtId="20" fontId="10" fillId="0" borderId="0" xfId="0" applyNumberFormat="1" applyFont="1" applyProtection="1"/>
    <xf numFmtId="168" fontId="4" fillId="7" borderId="15" xfId="0" applyNumberFormat="1" applyFont="1" applyFill="1" applyBorder="1" applyAlignment="1" applyProtection="1">
      <alignment horizontal="right" vertical="center" indent="1"/>
    </xf>
    <xf numFmtId="168" fontId="4" fillId="0" borderId="17" xfId="0" applyNumberFormat="1" applyFont="1" applyBorder="1" applyAlignment="1" applyProtection="1">
      <alignment horizontal="right" vertical="center" indent="1"/>
      <protection locked="0"/>
    </xf>
    <xf numFmtId="168" fontId="4" fillId="7" borderId="16" xfId="0" applyNumberFormat="1" applyFont="1" applyFill="1" applyBorder="1" applyAlignment="1" applyProtection="1">
      <alignment horizontal="right" vertical="center" indent="1"/>
    </xf>
    <xf numFmtId="168" fontId="2" fillId="8" borderId="15" xfId="0" applyNumberFormat="1" applyFont="1" applyFill="1" applyBorder="1" applyAlignment="1" applyProtection="1">
      <alignment horizontal="right" vertical="center" indent="1"/>
    </xf>
    <xf numFmtId="0" fontId="4" fillId="2" borderId="18" xfId="0" applyFont="1" applyFill="1" applyBorder="1" applyAlignment="1" applyProtection="1">
      <alignment horizontal="center" vertical="center"/>
    </xf>
    <xf numFmtId="169" fontId="4" fillId="2" borderId="4" xfId="0" applyNumberFormat="1" applyFont="1" applyFill="1" applyBorder="1" applyAlignment="1" applyProtection="1">
      <alignment horizontal="center" vertical="center"/>
    </xf>
    <xf numFmtId="169" fontId="10" fillId="2" borderId="17" xfId="0" applyNumberFormat="1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/>
    </xf>
    <xf numFmtId="0" fontId="4" fillId="2" borderId="19" xfId="0" applyFont="1" applyFill="1" applyBorder="1" applyAlignment="1" applyProtection="1">
      <alignment horizontal="center" vertical="center"/>
    </xf>
    <xf numFmtId="2" fontId="2" fillId="8" borderId="25" xfId="0" applyNumberFormat="1" applyFont="1" applyFill="1" applyBorder="1" applyAlignment="1" applyProtection="1">
      <alignment horizontal="right" vertical="center" indent="1"/>
    </xf>
    <xf numFmtId="2" fontId="2" fillId="8" borderId="23" xfId="0" applyNumberFormat="1" applyFont="1" applyFill="1" applyBorder="1" applyAlignment="1" applyProtection="1">
      <alignment horizontal="right" vertical="center" indent="1"/>
    </xf>
    <xf numFmtId="2" fontId="2" fillId="8" borderId="20" xfId="0" applyNumberFormat="1" applyFont="1" applyFill="1" applyBorder="1" applyAlignment="1" applyProtection="1">
      <alignment horizontal="right" vertical="center" indent="1"/>
    </xf>
    <xf numFmtId="2" fontId="2" fillId="8" borderId="24" xfId="0" applyNumberFormat="1" applyFont="1" applyFill="1" applyBorder="1" applyAlignment="1" applyProtection="1">
      <alignment horizontal="right" vertical="center" indent="1"/>
    </xf>
    <xf numFmtId="2" fontId="2" fillId="8" borderId="26" xfId="0" applyNumberFormat="1" applyFont="1" applyFill="1" applyBorder="1" applyAlignment="1" applyProtection="1">
      <alignment horizontal="right" vertical="center" indent="1"/>
    </xf>
    <xf numFmtId="2" fontId="2" fillId="2" borderId="16" xfId="0" applyNumberFormat="1" applyFont="1" applyFill="1" applyBorder="1" applyAlignment="1" applyProtection="1">
      <alignment horizontal="right" vertical="center" indent="1"/>
    </xf>
    <xf numFmtId="14" fontId="4" fillId="0" borderId="14" xfId="0" applyNumberFormat="1" applyFont="1" applyFill="1" applyBorder="1" applyAlignment="1" applyProtection="1">
      <alignment vertical="center"/>
      <protection locked="0"/>
    </xf>
    <xf numFmtId="14" fontId="5" fillId="4" borderId="0" xfId="0" applyNumberFormat="1" applyFont="1" applyFill="1" applyBorder="1" applyAlignment="1" applyProtection="1">
      <alignment horizontal="center" vertical="top"/>
    </xf>
    <xf numFmtId="0" fontId="10" fillId="3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Protection="1"/>
    <xf numFmtId="0" fontId="10" fillId="0" borderId="0" xfId="0" applyFont="1" applyFill="1" applyProtection="1"/>
    <xf numFmtId="0" fontId="10" fillId="0" borderId="0" xfId="0" applyFont="1" applyFill="1"/>
    <xf numFmtId="1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vertical="center" indent="1"/>
    </xf>
    <xf numFmtId="165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49" fontId="10" fillId="0" borderId="0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indent="1"/>
    </xf>
    <xf numFmtId="166" fontId="10" fillId="0" borderId="0" xfId="0" applyNumberFormat="1" applyFont="1" applyFill="1" applyBorder="1" applyAlignment="1" applyProtection="1">
      <alignment horizontal="right" vertical="center" indent="1"/>
    </xf>
    <xf numFmtId="0" fontId="10" fillId="0" borderId="0" xfId="0" applyFont="1" applyFill="1" applyBorder="1" applyAlignment="1" applyProtection="1">
      <alignment horizontal="left" indent="1"/>
    </xf>
    <xf numFmtId="167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 indent="1"/>
    </xf>
    <xf numFmtId="2" fontId="10" fillId="0" borderId="0" xfId="0" applyNumberFormat="1" applyFont="1" applyFill="1" applyBorder="1" applyAlignment="1" applyProtection="1">
      <alignment horizontal="right" vertical="center" indent="1"/>
    </xf>
    <xf numFmtId="49" fontId="4" fillId="0" borderId="0" xfId="0" applyNumberFormat="1" applyFont="1" applyFill="1" applyBorder="1" applyAlignment="1" applyProtection="1">
      <alignment horizontal="left" vertical="center" indent="1"/>
    </xf>
    <xf numFmtId="2" fontId="4" fillId="0" borderId="0" xfId="0" applyNumberFormat="1" applyFont="1" applyFill="1" applyBorder="1" applyAlignment="1" applyProtection="1">
      <alignment horizontal="right" vertical="center" indent="1"/>
    </xf>
    <xf numFmtId="2" fontId="2" fillId="0" borderId="0" xfId="0" applyNumberFormat="1" applyFont="1" applyFill="1" applyBorder="1" applyAlignment="1" applyProtection="1">
      <alignment horizontal="right" vertical="center" indent="1"/>
    </xf>
    <xf numFmtId="164" fontId="10" fillId="10" borderId="1" xfId="0" applyNumberFormat="1" applyFont="1" applyFill="1" applyBorder="1" applyAlignment="1" applyProtection="1">
      <alignment horizontal="center" vertical="center"/>
    </xf>
    <xf numFmtId="14" fontId="4" fillId="10" borderId="3" xfId="0" applyNumberFormat="1" applyFont="1" applyFill="1" applyBorder="1" applyAlignment="1" applyProtection="1">
      <alignment horizontal="left" vertical="center"/>
    </xf>
    <xf numFmtId="2" fontId="4" fillId="10" borderId="22" xfId="0" applyNumberFormat="1" applyFont="1" applyFill="1" applyBorder="1" applyAlignment="1" applyProtection="1">
      <alignment horizontal="center" vertical="center"/>
      <protection locked="0"/>
    </xf>
    <xf numFmtId="2" fontId="4" fillId="10" borderId="25" xfId="0" applyNumberFormat="1" applyFont="1" applyFill="1" applyBorder="1" applyAlignment="1" applyProtection="1">
      <alignment horizontal="center" vertical="center"/>
      <protection locked="0"/>
    </xf>
    <xf numFmtId="2" fontId="4" fillId="10" borderId="25" xfId="0" applyNumberFormat="1" applyFont="1" applyFill="1" applyBorder="1" applyAlignment="1" applyProtection="1">
      <alignment horizontal="right" vertical="center" indent="1"/>
      <protection locked="0"/>
    </xf>
    <xf numFmtId="164" fontId="10" fillId="10" borderId="21" xfId="0" applyNumberFormat="1" applyFont="1" applyFill="1" applyBorder="1" applyAlignment="1" applyProtection="1">
      <alignment horizontal="center" vertical="center"/>
    </xf>
    <xf numFmtId="14" fontId="4" fillId="10" borderId="22" xfId="0" applyNumberFormat="1" applyFont="1" applyFill="1" applyBorder="1" applyAlignment="1" applyProtection="1">
      <alignment horizontal="left" vertical="center"/>
    </xf>
    <xf numFmtId="2" fontId="4" fillId="10" borderId="17" xfId="0" applyNumberFormat="1" applyFont="1" applyFill="1" applyBorder="1" applyAlignment="1" applyProtection="1">
      <alignment horizontal="center" vertical="center"/>
      <protection locked="0"/>
    </xf>
    <xf numFmtId="2" fontId="4" fillId="10" borderId="20" xfId="0" applyNumberFormat="1" applyFont="1" applyFill="1" applyBorder="1" applyAlignment="1" applyProtection="1">
      <alignment horizontal="center" vertical="center"/>
      <protection locked="0"/>
    </xf>
    <xf numFmtId="2" fontId="4" fillId="10" borderId="20" xfId="0" applyNumberFormat="1" applyFont="1" applyFill="1" applyBorder="1" applyAlignment="1" applyProtection="1">
      <alignment horizontal="right" vertical="center" indent="1"/>
      <protection locked="0"/>
    </xf>
    <xf numFmtId="2" fontId="4" fillId="10" borderId="23" xfId="0" applyNumberFormat="1" applyFont="1" applyFill="1" applyBorder="1" applyAlignment="1" applyProtection="1">
      <alignment horizontal="center" vertical="center"/>
      <protection locked="0"/>
    </xf>
    <xf numFmtId="2" fontId="4" fillId="10" borderId="24" xfId="0" applyNumberFormat="1" applyFont="1" applyFill="1" applyBorder="1" applyAlignment="1" applyProtection="1">
      <alignment horizontal="center" vertical="center"/>
      <protection locked="0"/>
    </xf>
    <xf numFmtId="2" fontId="4" fillId="10" borderId="23" xfId="0" applyNumberFormat="1" applyFont="1" applyFill="1" applyBorder="1" applyAlignment="1" applyProtection="1">
      <alignment horizontal="right" vertical="center" indent="1"/>
      <protection locked="0"/>
    </xf>
    <xf numFmtId="14" fontId="4" fillId="0" borderId="13" xfId="0" applyNumberFormat="1" applyFont="1" applyFill="1" applyBorder="1" applyAlignment="1" applyProtection="1">
      <alignment vertical="center"/>
    </xf>
    <xf numFmtId="14" fontId="4" fillId="0" borderId="14" xfId="0" applyNumberFormat="1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13" fillId="0" borderId="0" xfId="0" applyFont="1" applyProtection="1"/>
    <xf numFmtId="20" fontId="10" fillId="11" borderId="0" xfId="0" applyNumberFormat="1" applyFont="1" applyFill="1" applyProtection="1"/>
    <xf numFmtId="20" fontId="10" fillId="11" borderId="17" xfId="0" applyNumberFormat="1" applyFont="1" applyFill="1" applyBorder="1" applyProtection="1"/>
    <xf numFmtId="0" fontId="7" fillId="11" borderId="0" xfId="0" applyFont="1" applyFill="1" applyAlignment="1" applyProtection="1">
      <alignment horizontal="center" vertical="center"/>
    </xf>
    <xf numFmtId="14" fontId="4" fillId="11" borderId="0" xfId="0" applyNumberFormat="1" applyFont="1" applyFill="1" applyBorder="1" applyAlignment="1" applyProtection="1">
      <alignment horizontal="left" vertical="center" indent="1"/>
    </xf>
    <xf numFmtId="0" fontId="10" fillId="11" borderId="0" xfId="0" applyFont="1" applyFill="1" applyBorder="1" applyAlignment="1" applyProtection="1">
      <alignment horizontal="left" indent="1"/>
    </xf>
    <xf numFmtId="166" fontId="10" fillId="11" borderId="2" xfId="0" applyNumberFormat="1" applyFont="1" applyFill="1" applyBorder="1" applyAlignment="1" applyProtection="1">
      <alignment horizontal="right" vertical="center" indent="1"/>
    </xf>
    <xf numFmtId="20" fontId="6" fillId="11" borderId="0" xfId="0" applyNumberFormat="1" applyFont="1" applyFill="1" applyBorder="1" applyAlignment="1" applyProtection="1">
      <alignment horizontal="left" vertical="center" indent="1"/>
    </xf>
    <xf numFmtId="167" fontId="3" fillId="11" borderId="0" xfId="0" applyNumberFormat="1" applyFont="1" applyFill="1" applyBorder="1" applyAlignment="1" applyProtection="1">
      <alignment horizontal="center" vertical="center"/>
    </xf>
    <xf numFmtId="166" fontId="10" fillId="11" borderId="0" xfId="0" applyNumberFormat="1" applyFont="1" applyFill="1" applyBorder="1" applyAlignment="1" applyProtection="1">
      <alignment horizontal="right" vertical="center" indent="1"/>
    </xf>
    <xf numFmtId="0" fontId="10" fillId="11" borderId="0" xfId="0" applyFont="1" applyFill="1" applyProtection="1"/>
    <xf numFmtId="0" fontId="7" fillId="11" borderId="6" xfId="0" applyFont="1" applyFill="1" applyBorder="1" applyAlignment="1" applyProtection="1">
      <alignment horizontal="center" vertical="center"/>
    </xf>
    <xf numFmtId="0" fontId="14" fillId="0" borderId="0" xfId="1" applyFont="1"/>
    <xf numFmtId="0" fontId="15" fillId="0" borderId="0" xfId="0" applyFont="1" applyProtection="1"/>
    <xf numFmtId="0" fontId="4" fillId="8" borderId="13" xfId="1" applyFont="1" applyFill="1" applyBorder="1" applyAlignment="1" applyProtection="1">
      <alignment horizontal="left" vertical="center"/>
    </xf>
    <xf numFmtId="0" fontId="3" fillId="8" borderId="14" xfId="1" applyFont="1" applyFill="1" applyBorder="1" applyAlignment="1" applyProtection="1">
      <alignment horizontal="left" vertical="center"/>
    </xf>
    <xf numFmtId="0" fontId="3" fillId="8" borderId="15" xfId="1" applyFont="1" applyFill="1" applyBorder="1" applyAlignment="1" applyProtection="1">
      <alignment horizontal="left" vertical="center"/>
    </xf>
    <xf numFmtId="14" fontId="2" fillId="6" borderId="8" xfId="0" applyNumberFormat="1" applyFont="1" applyFill="1" applyBorder="1" applyAlignment="1" applyProtection="1">
      <alignment horizontal="left" vertical="center" indent="1"/>
    </xf>
    <xf numFmtId="14" fontId="2" fillId="6" borderId="10" xfId="0" applyNumberFormat="1" applyFont="1" applyFill="1" applyBorder="1" applyAlignment="1" applyProtection="1">
      <alignment horizontal="left" vertical="center" indent="1"/>
    </xf>
    <xf numFmtId="0" fontId="2" fillId="2" borderId="13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/>
    <xf numFmtId="0" fontId="10" fillId="2" borderId="13" xfId="0" applyFont="1" applyFill="1" applyBorder="1" applyAlignment="1" applyProtection="1"/>
    <xf numFmtId="0" fontId="10" fillId="0" borderId="14" xfId="0" applyFont="1" applyBorder="1" applyAlignment="1" applyProtection="1"/>
    <xf numFmtId="0" fontId="10" fillId="0" borderId="15" xfId="0" applyFont="1" applyBorder="1" applyAlignment="1" applyProtection="1"/>
    <xf numFmtId="14" fontId="2" fillId="6" borderId="13" xfId="0" applyNumberFormat="1" applyFont="1" applyFill="1" applyBorder="1" applyAlignment="1" applyProtection="1">
      <alignment horizontal="left" vertical="center" indent="1"/>
    </xf>
    <xf numFmtId="14" fontId="2" fillId="6" borderId="15" xfId="0" applyNumberFormat="1" applyFont="1" applyFill="1" applyBorder="1" applyAlignment="1" applyProtection="1">
      <alignment horizontal="left" vertical="center" indent="1"/>
    </xf>
    <xf numFmtId="49" fontId="4" fillId="0" borderId="5" xfId="0" applyNumberFormat="1" applyFont="1" applyBorder="1" applyAlignment="1" applyProtection="1">
      <alignment horizontal="left" vertical="center" indent="1"/>
    </xf>
    <xf numFmtId="0" fontId="12" fillId="0" borderId="7" xfId="0" applyFont="1" applyBorder="1" applyAlignment="1" applyProtection="1">
      <alignment horizontal="left" vertical="center" indent="1"/>
    </xf>
    <xf numFmtId="169" fontId="4" fillId="2" borderId="1" xfId="0" applyNumberFormat="1" applyFont="1" applyFill="1" applyBorder="1" applyAlignment="1" applyProtection="1">
      <alignment horizontal="center" vertical="center"/>
    </xf>
    <xf numFmtId="169" fontId="4" fillId="2" borderId="3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right" vertical="center" indent="1"/>
      <protection locked="0"/>
    </xf>
    <xf numFmtId="0" fontId="10" fillId="0" borderId="15" xfId="0" applyFont="1" applyBorder="1" applyAlignment="1" applyProtection="1">
      <alignment horizontal="right" vertical="center" indent="1"/>
      <protection locked="0"/>
    </xf>
    <xf numFmtId="0" fontId="10" fillId="0" borderId="5" xfId="0" applyFont="1" applyBorder="1" applyAlignment="1" applyProtection="1">
      <alignment horizontal="right" vertical="center" indent="1"/>
      <protection locked="0"/>
    </xf>
    <xf numFmtId="0" fontId="10" fillId="0" borderId="7" xfId="0" applyFont="1" applyBorder="1" applyAlignment="1" applyProtection="1">
      <alignment horizontal="right" vertical="center" indent="1"/>
      <protection locked="0"/>
    </xf>
    <xf numFmtId="14" fontId="2" fillId="6" borderId="5" xfId="0" applyNumberFormat="1" applyFont="1" applyFill="1" applyBorder="1" applyAlignment="1" applyProtection="1">
      <alignment horizontal="left" vertical="center" indent="1"/>
    </xf>
    <xf numFmtId="14" fontId="2" fillId="6" borderId="7" xfId="0" applyNumberFormat="1" applyFont="1" applyFill="1" applyBorder="1" applyAlignment="1" applyProtection="1">
      <alignment horizontal="left" vertical="center" indent="1"/>
    </xf>
    <xf numFmtId="0" fontId="8" fillId="8" borderId="1" xfId="1" applyFont="1" applyFill="1" applyBorder="1" applyAlignment="1" applyProtection="1">
      <alignment horizontal="center" vertical="center"/>
    </xf>
    <xf numFmtId="0" fontId="9" fillId="8" borderId="2" xfId="1" applyFont="1" applyFill="1" applyBorder="1" applyAlignment="1" applyProtection="1">
      <alignment horizontal="center" vertical="center"/>
    </xf>
    <xf numFmtId="0" fontId="9" fillId="8" borderId="2" xfId="1" applyFont="1" applyFill="1" applyBorder="1" applyAlignment="1" applyProtection="1">
      <alignment vertical="center"/>
    </xf>
    <xf numFmtId="0" fontId="9" fillId="8" borderId="3" xfId="1" applyFont="1" applyFill="1" applyBorder="1" applyAlignment="1" applyProtection="1">
      <alignment vertical="center"/>
    </xf>
    <xf numFmtId="0" fontId="8" fillId="8" borderId="5" xfId="1" applyFont="1" applyFill="1" applyBorder="1" applyAlignment="1" applyProtection="1">
      <alignment vertical="center"/>
    </xf>
    <xf numFmtId="0" fontId="8" fillId="8" borderId="6" xfId="1" applyFont="1" applyFill="1" applyBorder="1" applyAlignment="1" applyProtection="1">
      <alignment vertical="center"/>
    </xf>
    <xf numFmtId="0" fontId="8" fillId="8" borderId="7" xfId="1" applyFont="1" applyFill="1" applyBorder="1" applyAlignment="1" applyProtection="1">
      <alignment vertical="center"/>
    </xf>
    <xf numFmtId="0" fontId="10" fillId="0" borderId="9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10" fillId="0" borderId="27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14" fontId="2" fillId="5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/>
    <xf numFmtId="0" fontId="2" fillId="9" borderId="8" xfId="1" applyFont="1" applyFill="1" applyBorder="1" applyAlignment="1" applyProtection="1">
      <alignment horizontal="left" vertical="center" indent="1"/>
    </xf>
    <xf numFmtId="0" fontId="2" fillId="3" borderId="10" xfId="1" applyFont="1" applyFill="1" applyBorder="1" applyAlignment="1" applyProtection="1">
      <alignment horizontal="left" vertical="center" indent="1"/>
    </xf>
    <xf numFmtId="0" fontId="11" fillId="9" borderId="8" xfId="1" applyFont="1" applyFill="1" applyBorder="1" applyAlignment="1" applyProtection="1">
      <alignment horizontal="left" vertical="center" indent="1"/>
      <protection locked="0"/>
    </xf>
    <xf numFmtId="0" fontId="11" fillId="3" borderId="9" xfId="1" applyFont="1" applyFill="1" applyBorder="1" applyAlignment="1" applyProtection="1">
      <alignment horizontal="left" vertical="center" indent="1"/>
      <protection locked="0"/>
    </xf>
    <xf numFmtId="0" fontId="2" fillId="9" borderId="4" xfId="1" applyFont="1" applyFill="1" applyBorder="1" applyAlignment="1" applyProtection="1">
      <alignment horizontal="left" vertical="center" indent="1"/>
    </xf>
    <xf numFmtId="0" fontId="2" fillId="3" borderId="17" xfId="1" applyFont="1" applyFill="1" applyBorder="1" applyAlignment="1" applyProtection="1">
      <alignment horizontal="left" vertical="center" indent="1"/>
    </xf>
    <xf numFmtId="0" fontId="11" fillId="9" borderId="4" xfId="1" applyFont="1" applyFill="1" applyBorder="1" applyAlignment="1" applyProtection="1">
      <alignment horizontal="left" vertical="center" indent="1"/>
      <protection locked="0"/>
    </xf>
    <xf numFmtId="0" fontId="11" fillId="3" borderId="0" xfId="1" applyFont="1" applyFill="1" applyBorder="1" applyAlignment="1" applyProtection="1">
      <alignment horizontal="left" vertical="center" indent="1"/>
      <protection locked="0"/>
    </xf>
    <xf numFmtId="0" fontId="2" fillId="9" borderId="11" xfId="1" applyFont="1" applyFill="1" applyBorder="1" applyAlignment="1" applyProtection="1">
      <alignment horizontal="left" vertical="center" indent="1"/>
    </xf>
    <xf numFmtId="0" fontId="2" fillId="3" borderId="12" xfId="1" applyFont="1" applyFill="1" applyBorder="1" applyAlignment="1" applyProtection="1">
      <alignment horizontal="left" vertical="center" indent="1"/>
    </xf>
    <xf numFmtId="0" fontId="11" fillId="9" borderId="11" xfId="1" applyFont="1" applyFill="1" applyBorder="1" applyAlignment="1" applyProtection="1">
      <alignment horizontal="left" vertical="center" indent="1"/>
      <protection locked="0"/>
    </xf>
    <xf numFmtId="0" fontId="11" fillId="3" borderId="12" xfId="1" applyFont="1" applyFill="1" applyBorder="1" applyAlignment="1" applyProtection="1">
      <alignment horizontal="left" vertical="center" indent="1"/>
      <protection locked="0"/>
    </xf>
    <xf numFmtId="164" fontId="10" fillId="10" borderId="28" xfId="0" applyNumberFormat="1" applyFont="1" applyFill="1" applyBorder="1" applyAlignment="1" applyProtection="1">
      <alignment horizontal="center" vertical="center"/>
    </xf>
    <xf numFmtId="169" fontId="4" fillId="2" borderId="5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9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view="pageLayout" zoomScaleNormal="100" workbookViewId="0">
      <selection sqref="A1:H2"/>
    </sheetView>
  </sheetViews>
  <sheetFormatPr baseColWidth="10" defaultRowHeight="14.25" x14ac:dyDescent="0.2"/>
  <cols>
    <col min="1" max="3" width="11.42578125" style="3"/>
    <col min="4" max="5" width="10" style="3" customWidth="1"/>
    <col min="6" max="6" width="11.42578125" style="3"/>
    <col min="7" max="7" width="10.140625" style="3" customWidth="1"/>
    <col min="8" max="16384" width="11.42578125" style="3"/>
  </cols>
  <sheetData>
    <row r="1" spans="1:14" ht="15" customHeight="1" x14ac:dyDescent="0.2">
      <c r="A1" s="101" t="s">
        <v>0</v>
      </c>
      <c r="B1" s="102"/>
      <c r="C1" s="103"/>
      <c r="D1" s="103"/>
      <c r="E1" s="103"/>
      <c r="F1" s="103"/>
      <c r="G1" s="103"/>
      <c r="H1" s="104"/>
      <c r="I1" s="41"/>
      <c r="J1" s="24"/>
      <c r="K1" s="25"/>
      <c r="L1" s="26"/>
      <c r="M1" s="27"/>
      <c r="N1" s="28"/>
    </row>
    <row r="2" spans="1:14" ht="20.25" x14ac:dyDescent="0.2">
      <c r="A2" s="105"/>
      <c r="B2" s="106"/>
      <c r="C2" s="106"/>
      <c r="D2" s="106"/>
      <c r="E2" s="106"/>
      <c r="F2" s="106"/>
      <c r="G2" s="106"/>
      <c r="H2" s="107"/>
      <c r="I2" s="31"/>
      <c r="J2" s="29"/>
      <c r="K2" s="30"/>
      <c r="L2" s="31"/>
      <c r="M2" s="31"/>
      <c r="N2" s="28"/>
    </row>
    <row r="3" spans="1:14" x14ac:dyDescent="0.2">
      <c r="A3" s="4"/>
      <c r="B3" s="22"/>
      <c r="C3" s="22"/>
      <c r="D3" s="23"/>
      <c r="E3" s="23"/>
      <c r="F3" s="23"/>
      <c r="G3" s="23"/>
      <c r="H3" s="23"/>
      <c r="I3" s="32"/>
      <c r="J3" s="32"/>
      <c r="K3" s="32"/>
      <c r="L3" s="32"/>
      <c r="M3" s="32"/>
      <c r="N3" s="28"/>
    </row>
    <row r="4" spans="1:14" ht="15" customHeight="1" x14ac:dyDescent="0.2">
      <c r="A4" s="115" t="s">
        <v>23</v>
      </c>
      <c r="B4" s="116"/>
      <c r="C4" s="117"/>
      <c r="D4" s="118"/>
      <c r="E4" s="108"/>
      <c r="F4" s="108"/>
      <c r="G4" s="108"/>
      <c r="H4" s="109"/>
      <c r="I4" s="33"/>
      <c r="J4" s="42"/>
      <c r="K4" s="42"/>
      <c r="L4" s="34"/>
      <c r="M4" s="35"/>
      <c r="N4" s="28"/>
    </row>
    <row r="5" spans="1:14" x14ac:dyDescent="0.2">
      <c r="A5" s="119" t="s">
        <v>24</v>
      </c>
      <c r="B5" s="120"/>
      <c r="C5" s="121"/>
      <c r="D5" s="122"/>
      <c r="E5" s="110"/>
      <c r="F5" s="111"/>
      <c r="G5" s="111"/>
      <c r="H5" s="112"/>
      <c r="I5" s="36"/>
      <c r="J5" s="37"/>
      <c r="K5" s="38"/>
      <c r="L5" s="35"/>
      <c r="M5" s="35"/>
      <c r="N5" s="28"/>
    </row>
    <row r="6" spans="1:14" ht="15" customHeight="1" x14ac:dyDescent="0.2">
      <c r="A6" s="123" t="s">
        <v>1</v>
      </c>
      <c r="B6" s="124"/>
      <c r="C6" s="125"/>
      <c r="D6" s="126"/>
      <c r="E6" s="60"/>
      <c r="F6" s="21">
        <v>42736</v>
      </c>
      <c r="G6" s="61"/>
      <c r="H6" s="62"/>
      <c r="I6" s="33"/>
      <c r="J6" s="37"/>
      <c r="K6" s="38"/>
      <c r="L6" s="35"/>
      <c r="M6" s="35"/>
      <c r="N6" s="28"/>
    </row>
    <row r="7" spans="1:14" x14ac:dyDescent="0.2">
      <c r="A7" s="4"/>
      <c r="B7" s="113"/>
      <c r="C7" s="113"/>
      <c r="D7" s="114"/>
      <c r="E7" s="114"/>
      <c r="F7" s="114"/>
      <c r="G7" s="114"/>
      <c r="H7" s="114"/>
      <c r="I7" s="35"/>
      <c r="J7" s="39"/>
      <c r="K7" s="35"/>
      <c r="L7" s="35"/>
      <c r="M7" s="35"/>
      <c r="N7" s="28"/>
    </row>
    <row r="8" spans="1:14" x14ac:dyDescent="0.2">
      <c r="A8" s="77" t="s">
        <v>2</v>
      </c>
      <c r="B8" s="78"/>
      <c r="C8" s="78"/>
      <c r="D8" s="79"/>
      <c r="E8" s="64"/>
      <c r="F8" s="77" t="s">
        <v>3</v>
      </c>
      <c r="G8" s="78"/>
      <c r="H8" s="79"/>
      <c r="I8" s="40"/>
      <c r="J8" s="39"/>
      <c r="K8" s="35"/>
      <c r="L8" s="35"/>
      <c r="M8" s="35"/>
      <c r="N8" s="28"/>
    </row>
    <row r="9" spans="1:14" x14ac:dyDescent="0.2">
      <c r="A9" s="87" t="s">
        <v>4</v>
      </c>
      <c r="B9" s="88"/>
      <c r="C9" s="95"/>
      <c r="D9" s="96"/>
      <c r="E9" s="65"/>
      <c r="F9" s="87" t="s">
        <v>5</v>
      </c>
      <c r="G9" s="88"/>
      <c r="H9" s="5">
        <f>G49</f>
        <v>24</v>
      </c>
      <c r="I9" s="40"/>
      <c r="J9" s="39"/>
      <c r="K9" s="35"/>
      <c r="L9" s="35"/>
      <c r="M9" s="35"/>
      <c r="N9" s="28"/>
    </row>
    <row r="10" spans="1:14" x14ac:dyDescent="0.2">
      <c r="A10" s="99" t="s">
        <v>6</v>
      </c>
      <c r="B10" s="100"/>
      <c r="C10" s="97"/>
      <c r="D10" s="98"/>
      <c r="E10" s="65"/>
      <c r="F10" s="89" t="s">
        <v>7</v>
      </c>
      <c r="G10" s="90"/>
      <c r="H10" s="6"/>
      <c r="I10" s="40"/>
      <c r="J10" s="39"/>
      <c r="K10" s="35"/>
      <c r="L10" s="35"/>
      <c r="M10" s="35"/>
      <c r="N10" s="28"/>
    </row>
    <row r="11" spans="1:14" x14ac:dyDescent="0.2">
      <c r="A11" s="77" t="s">
        <v>20</v>
      </c>
      <c r="B11" s="78"/>
      <c r="C11" s="77" t="str">
        <f>IF(SUM(C9-C10)=0,"kein Vortrag",SUM(C9-C10))</f>
        <v>kein Vortrag</v>
      </c>
      <c r="D11" s="79"/>
      <c r="E11" s="65"/>
      <c r="F11" s="80" t="s">
        <v>9</v>
      </c>
      <c r="G11" s="81"/>
      <c r="H11" s="5">
        <f>IF(H9="","",SUM(H9+H10))</f>
        <v>24</v>
      </c>
      <c r="I11" s="40"/>
      <c r="J11" s="39"/>
      <c r="K11" s="35"/>
      <c r="L11" s="35"/>
      <c r="M11" s="35"/>
      <c r="N11" s="28"/>
    </row>
    <row r="12" spans="1:14" x14ac:dyDescent="0.2">
      <c r="A12" s="67"/>
      <c r="B12" s="68"/>
      <c r="C12" s="68"/>
      <c r="D12" s="69"/>
      <c r="E12" s="65"/>
      <c r="F12" s="87" t="s">
        <v>10</v>
      </c>
      <c r="G12" s="88"/>
      <c r="H12" s="7">
        <f>H49</f>
        <v>21.75</v>
      </c>
      <c r="I12" s="40"/>
      <c r="J12" s="39"/>
      <c r="K12" s="35"/>
      <c r="L12" s="35"/>
      <c r="M12" s="35"/>
      <c r="N12" s="28"/>
    </row>
    <row r="13" spans="1:14" x14ac:dyDescent="0.2">
      <c r="A13" s="70"/>
      <c r="B13" s="71"/>
      <c r="C13" s="71"/>
      <c r="D13" s="72"/>
      <c r="E13" s="65"/>
      <c r="F13" s="89" t="s">
        <v>11</v>
      </c>
      <c r="G13" s="90"/>
      <c r="H13" s="1"/>
      <c r="I13" s="40"/>
      <c r="J13" s="39"/>
      <c r="K13" s="35"/>
      <c r="L13" s="35"/>
      <c r="M13" s="35"/>
      <c r="N13" s="28"/>
    </row>
    <row r="14" spans="1:14" x14ac:dyDescent="0.2">
      <c r="A14" s="67"/>
      <c r="B14" s="68"/>
      <c r="C14" s="68"/>
      <c r="D14" s="72"/>
      <c r="E14" s="64"/>
      <c r="F14" s="77" t="s">
        <v>8</v>
      </c>
      <c r="G14" s="78"/>
      <c r="H14" s="8">
        <f>IF(OR(H9="",H12=""),"",H12+H13-H11)</f>
        <v>-2.25</v>
      </c>
      <c r="I14" s="40"/>
      <c r="J14" s="39"/>
      <c r="K14" s="35"/>
      <c r="L14" s="35"/>
      <c r="M14" s="35"/>
      <c r="N14" s="28"/>
    </row>
    <row r="15" spans="1:14" ht="18" x14ac:dyDescent="0.2">
      <c r="A15" s="73"/>
      <c r="B15" s="66"/>
      <c r="C15" s="66"/>
      <c r="D15" s="74"/>
      <c r="E15" s="66"/>
      <c r="F15" s="66"/>
      <c r="G15" s="66"/>
      <c r="H15" s="66"/>
      <c r="I15" s="41"/>
      <c r="J15" s="39"/>
      <c r="K15" s="41"/>
      <c r="L15" s="27"/>
      <c r="M15" s="27"/>
      <c r="N15" s="28"/>
    </row>
    <row r="16" spans="1:14" x14ac:dyDescent="0.2">
      <c r="A16" s="91" t="s">
        <v>12</v>
      </c>
      <c r="B16" s="92"/>
      <c r="C16" s="93" t="s">
        <v>13</v>
      </c>
      <c r="D16" s="94"/>
      <c r="E16" s="93" t="s">
        <v>14</v>
      </c>
      <c r="F16" s="94"/>
      <c r="G16" s="9" t="s">
        <v>15</v>
      </c>
      <c r="H16" s="9" t="s">
        <v>16</v>
      </c>
      <c r="I16" s="41"/>
      <c r="J16" s="42"/>
      <c r="K16" s="42"/>
      <c r="L16" s="27"/>
      <c r="M16" s="27"/>
      <c r="N16" s="28"/>
    </row>
    <row r="17" spans="1:14" x14ac:dyDescent="0.2">
      <c r="A17" s="10"/>
      <c r="B17" s="11"/>
      <c r="C17" s="12" t="s">
        <v>17</v>
      </c>
      <c r="D17" s="13" t="s">
        <v>18</v>
      </c>
      <c r="E17" s="12" t="s">
        <v>17</v>
      </c>
      <c r="F17" s="13" t="s">
        <v>18</v>
      </c>
      <c r="G17" s="14"/>
      <c r="H17" s="14"/>
      <c r="I17" s="41"/>
      <c r="J17" s="42"/>
      <c r="K17" s="42"/>
      <c r="L17" s="27"/>
      <c r="M17" s="27"/>
      <c r="N17" s="28"/>
    </row>
    <row r="18" spans="1:14" x14ac:dyDescent="0.2">
      <c r="A18" s="47">
        <f>WEEKDAY(Beginndatum_1)</f>
        <v>1</v>
      </c>
      <c r="B18" s="48">
        <f>Beginndatum_1</f>
        <v>42736</v>
      </c>
      <c r="C18" s="49"/>
      <c r="D18" s="50"/>
      <c r="E18" s="50"/>
      <c r="F18" s="50"/>
      <c r="G18" s="51"/>
      <c r="H18" s="15">
        <f>IF(B18&lt;&gt;"",((D18+(D18&lt;C18)-C18) + (F18+(F18&lt;E18)-E18)),"")</f>
        <v>0</v>
      </c>
      <c r="I18" s="41"/>
      <c r="J18" s="37"/>
      <c r="K18" s="43"/>
      <c r="L18" s="27"/>
      <c r="M18" s="27"/>
      <c r="N18" s="28"/>
    </row>
    <row r="19" spans="1:14" x14ac:dyDescent="0.2">
      <c r="A19" s="52">
        <f>IF(B19="","",WEEKDAY(B19))</f>
        <v>2</v>
      </c>
      <c r="B19" s="53">
        <f t="shared" ref="B19:B48" si="0">IF(B18&lt;&gt;"",IF(MONTH(Beginndatum_1)=MONTH(B18+1),B18+1,""),"")</f>
        <v>42737</v>
      </c>
      <c r="C19" s="49">
        <v>8.25</v>
      </c>
      <c r="D19" s="54">
        <v>12</v>
      </c>
      <c r="E19" s="55">
        <v>13</v>
      </c>
      <c r="F19" s="55">
        <v>18</v>
      </c>
      <c r="G19" s="56">
        <v>8</v>
      </c>
      <c r="H19" s="16">
        <f t="shared" ref="H19:H48" si="1">IF(B19&lt;&gt;"",((D19+(D19&lt;C19)-C19) + (F19+(F19&lt;E19)-E19)),"")</f>
        <v>8.75</v>
      </c>
      <c r="I19" s="41"/>
      <c r="J19" s="44"/>
      <c r="K19" s="43"/>
      <c r="L19" s="27"/>
      <c r="M19" s="27"/>
      <c r="N19" s="28"/>
    </row>
    <row r="20" spans="1:14" x14ac:dyDescent="0.2">
      <c r="A20" s="52">
        <f t="shared" ref="A20:A48" si="2">IF(B20="","",WEEKDAY(B20))</f>
        <v>3</v>
      </c>
      <c r="B20" s="53">
        <f t="shared" si="0"/>
        <v>42738</v>
      </c>
      <c r="C20" s="49">
        <v>8</v>
      </c>
      <c r="D20" s="49">
        <v>13</v>
      </c>
      <c r="E20" s="57">
        <v>14</v>
      </c>
      <c r="F20" s="58">
        <v>18</v>
      </c>
      <c r="G20" s="59">
        <v>8</v>
      </c>
      <c r="H20" s="16">
        <f t="shared" si="1"/>
        <v>9</v>
      </c>
      <c r="I20" s="41"/>
      <c r="J20" s="37"/>
      <c r="K20" s="43" t="str">
        <f>IF(K18="","",SUM(K18+K19))</f>
        <v/>
      </c>
      <c r="L20" s="27"/>
      <c r="M20" s="27"/>
      <c r="N20" s="28"/>
    </row>
    <row r="21" spans="1:14" x14ac:dyDescent="0.2">
      <c r="A21" s="52">
        <f t="shared" si="2"/>
        <v>4</v>
      </c>
      <c r="B21" s="53">
        <f t="shared" si="0"/>
        <v>42739</v>
      </c>
      <c r="C21" s="49">
        <v>9</v>
      </c>
      <c r="D21" s="49">
        <v>12</v>
      </c>
      <c r="E21" s="57">
        <v>13</v>
      </c>
      <c r="F21" s="58">
        <v>14</v>
      </c>
      <c r="G21" s="59">
        <v>8</v>
      </c>
      <c r="H21" s="16">
        <f t="shared" si="1"/>
        <v>4</v>
      </c>
      <c r="I21" s="41"/>
      <c r="J21" s="37"/>
      <c r="K21" s="43"/>
      <c r="L21" s="27"/>
      <c r="M21" s="27"/>
      <c r="N21" s="28"/>
    </row>
    <row r="22" spans="1:14" x14ac:dyDescent="0.2">
      <c r="A22" s="52">
        <f t="shared" si="2"/>
        <v>5</v>
      </c>
      <c r="B22" s="53">
        <f t="shared" si="0"/>
        <v>42740</v>
      </c>
      <c r="C22" s="49"/>
      <c r="D22" s="49"/>
      <c r="E22" s="57"/>
      <c r="F22" s="58"/>
      <c r="G22" s="59"/>
      <c r="H22" s="16">
        <f t="shared" si="1"/>
        <v>0</v>
      </c>
      <c r="I22" s="27"/>
      <c r="J22" s="36"/>
      <c r="K22" s="45"/>
      <c r="L22" s="27"/>
      <c r="M22" s="27"/>
      <c r="N22" s="28"/>
    </row>
    <row r="23" spans="1:14" x14ac:dyDescent="0.2">
      <c r="A23" s="52">
        <f t="shared" si="2"/>
        <v>6</v>
      </c>
      <c r="B23" s="53">
        <f t="shared" si="0"/>
        <v>42741</v>
      </c>
      <c r="C23" s="49"/>
      <c r="D23" s="49"/>
      <c r="E23" s="57"/>
      <c r="F23" s="58"/>
      <c r="G23" s="59"/>
      <c r="H23" s="17">
        <f t="shared" si="1"/>
        <v>0</v>
      </c>
      <c r="I23" s="27"/>
      <c r="J23" s="42"/>
      <c r="K23" s="46" t="str">
        <f>IF(OR(K18="",K21=""),"",K21+K22-K20)</f>
        <v/>
      </c>
      <c r="L23" s="27"/>
      <c r="M23" s="27"/>
      <c r="N23" s="28"/>
    </row>
    <row r="24" spans="1:14" x14ac:dyDescent="0.2">
      <c r="A24" s="52">
        <f t="shared" si="2"/>
        <v>7</v>
      </c>
      <c r="B24" s="53">
        <f t="shared" si="0"/>
        <v>42742</v>
      </c>
      <c r="C24" s="49"/>
      <c r="D24" s="49"/>
      <c r="E24" s="57"/>
      <c r="F24" s="58"/>
      <c r="G24" s="59"/>
      <c r="H24" s="16">
        <f t="shared" si="1"/>
        <v>0</v>
      </c>
      <c r="I24" s="27"/>
      <c r="J24" s="27"/>
      <c r="K24" s="27"/>
      <c r="L24" s="27"/>
      <c r="M24" s="27"/>
      <c r="N24" s="28"/>
    </row>
    <row r="25" spans="1:14" x14ac:dyDescent="0.2">
      <c r="A25" s="52">
        <f t="shared" si="2"/>
        <v>1</v>
      </c>
      <c r="B25" s="53">
        <f t="shared" si="0"/>
        <v>42743</v>
      </c>
      <c r="C25" s="49"/>
      <c r="D25" s="49"/>
      <c r="E25" s="57"/>
      <c r="F25" s="58"/>
      <c r="G25" s="59"/>
      <c r="H25" s="17">
        <f t="shared" si="1"/>
        <v>0</v>
      </c>
      <c r="I25" s="27"/>
      <c r="J25" s="27"/>
      <c r="K25" s="27"/>
      <c r="L25" s="27"/>
      <c r="M25" s="27"/>
      <c r="N25" s="28"/>
    </row>
    <row r="26" spans="1:14" x14ac:dyDescent="0.2">
      <c r="A26" s="52">
        <f t="shared" si="2"/>
        <v>2</v>
      </c>
      <c r="B26" s="53">
        <f t="shared" si="0"/>
        <v>42744</v>
      </c>
      <c r="C26" s="49"/>
      <c r="D26" s="49"/>
      <c r="E26" s="57"/>
      <c r="F26" s="58"/>
      <c r="G26" s="59"/>
      <c r="H26" s="18">
        <f t="shared" si="1"/>
        <v>0</v>
      </c>
      <c r="I26" s="27"/>
      <c r="J26" s="27"/>
      <c r="K26" s="27"/>
      <c r="L26" s="27"/>
      <c r="M26" s="27"/>
      <c r="N26" s="28"/>
    </row>
    <row r="27" spans="1:14" x14ac:dyDescent="0.2">
      <c r="A27" s="52">
        <f t="shared" si="2"/>
        <v>3</v>
      </c>
      <c r="B27" s="53">
        <f t="shared" si="0"/>
        <v>42745</v>
      </c>
      <c r="C27" s="49"/>
      <c r="D27" s="49"/>
      <c r="E27" s="57"/>
      <c r="F27" s="58"/>
      <c r="G27" s="59"/>
      <c r="H27" s="16">
        <f t="shared" si="1"/>
        <v>0</v>
      </c>
      <c r="I27" s="27"/>
      <c r="J27" s="27"/>
      <c r="K27" s="27"/>
      <c r="L27" s="27"/>
      <c r="M27" s="27"/>
      <c r="N27" s="28"/>
    </row>
    <row r="28" spans="1:14" x14ac:dyDescent="0.2">
      <c r="A28" s="52">
        <f t="shared" si="2"/>
        <v>4</v>
      </c>
      <c r="B28" s="53">
        <f t="shared" si="0"/>
        <v>42746</v>
      </c>
      <c r="C28" s="49"/>
      <c r="D28" s="49"/>
      <c r="E28" s="57"/>
      <c r="F28" s="58"/>
      <c r="G28" s="59"/>
      <c r="H28" s="17">
        <f t="shared" si="1"/>
        <v>0</v>
      </c>
      <c r="I28" s="27"/>
      <c r="J28" s="27"/>
      <c r="K28" s="27"/>
      <c r="L28" s="27"/>
      <c r="M28" s="27"/>
      <c r="N28" s="28"/>
    </row>
    <row r="29" spans="1:14" x14ac:dyDescent="0.2">
      <c r="A29" s="52">
        <f t="shared" si="2"/>
        <v>5</v>
      </c>
      <c r="B29" s="53">
        <f t="shared" si="0"/>
        <v>42747</v>
      </c>
      <c r="C29" s="49"/>
      <c r="D29" s="49"/>
      <c r="E29" s="57"/>
      <c r="F29" s="58"/>
      <c r="G29" s="59"/>
      <c r="H29" s="18">
        <f t="shared" si="1"/>
        <v>0</v>
      </c>
      <c r="I29" s="27"/>
      <c r="J29" s="27"/>
      <c r="K29" s="27"/>
      <c r="L29" s="27"/>
      <c r="M29" s="27"/>
      <c r="N29" s="28"/>
    </row>
    <row r="30" spans="1:14" x14ac:dyDescent="0.2">
      <c r="A30" s="52">
        <f t="shared" si="2"/>
        <v>6</v>
      </c>
      <c r="B30" s="53">
        <f t="shared" si="0"/>
        <v>42748</v>
      </c>
      <c r="C30" s="49"/>
      <c r="D30" s="49"/>
      <c r="E30" s="57"/>
      <c r="F30" s="58"/>
      <c r="G30" s="59"/>
      <c r="H30" s="18">
        <f t="shared" si="1"/>
        <v>0</v>
      </c>
      <c r="I30" s="27"/>
      <c r="J30" s="27"/>
      <c r="K30" s="27"/>
      <c r="L30" s="27"/>
      <c r="M30" s="27"/>
      <c r="N30" s="28"/>
    </row>
    <row r="31" spans="1:14" x14ac:dyDescent="0.2">
      <c r="A31" s="52">
        <f t="shared" si="2"/>
        <v>7</v>
      </c>
      <c r="B31" s="53">
        <f t="shared" si="0"/>
        <v>42749</v>
      </c>
      <c r="C31" s="49"/>
      <c r="D31" s="49"/>
      <c r="E31" s="57"/>
      <c r="F31" s="58"/>
      <c r="G31" s="59"/>
      <c r="H31" s="18">
        <f t="shared" si="1"/>
        <v>0</v>
      </c>
      <c r="I31" s="27"/>
      <c r="J31" s="27"/>
      <c r="K31" s="27"/>
      <c r="L31" s="27"/>
      <c r="M31" s="27"/>
      <c r="N31" s="28"/>
    </row>
    <row r="32" spans="1:14" x14ac:dyDescent="0.2">
      <c r="A32" s="52">
        <f t="shared" si="2"/>
        <v>1</v>
      </c>
      <c r="B32" s="53">
        <f t="shared" si="0"/>
        <v>42750</v>
      </c>
      <c r="C32" s="49"/>
      <c r="D32" s="49"/>
      <c r="E32" s="57"/>
      <c r="F32" s="58"/>
      <c r="G32" s="59"/>
      <c r="H32" s="16">
        <f t="shared" si="1"/>
        <v>0</v>
      </c>
      <c r="I32" s="27"/>
      <c r="J32" s="27"/>
      <c r="K32" s="27"/>
      <c r="L32" s="27"/>
      <c r="M32" s="27"/>
      <c r="N32" s="28"/>
    </row>
    <row r="33" spans="1:13" x14ac:dyDescent="0.2">
      <c r="A33" s="52">
        <f t="shared" si="2"/>
        <v>2</v>
      </c>
      <c r="B33" s="53">
        <f t="shared" si="0"/>
        <v>42751</v>
      </c>
      <c r="C33" s="49"/>
      <c r="D33" s="49"/>
      <c r="E33" s="57"/>
      <c r="F33" s="58"/>
      <c r="G33" s="59"/>
      <c r="H33" s="16">
        <f t="shared" si="1"/>
        <v>0</v>
      </c>
      <c r="I33" s="2"/>
      <c r="J33" s="2"/>
      <c r="K33" s="2"/>
      <c r="L33" s="2"/>
      <c r="M33" s="2"/>
    </row>
    <row r="34" spans="1:13" x14ac:dyDescent="0.2">
      <c r="A34" s="52">
        <f t="shared" si="2"/>
        <v>3</v>
      </c>
      <c r="B34" s="53">
        <f t="shared" si="0"/>
        <v>42752</v>
      </c>
      <c r="C34" s="49"/>
      <c r="D34" s="49"/>
      <c r="E34" s="57"/>
      <c r="F34" s="58"/>
      <c r="G34" s="59"/>
      <c r="H34" s="17">
        <f t="shared" si="1"/>
        <v>0</v>
      </c>
      <c r="I34" s="2"/>
      <c r="J34" s="2"/>
      <c r="K34" s="2"/>
      <c r="L34" s="2"/>
      <c r="M34" s="2"/>
    </row>
    <row r="35" spans="1:13" x14ac:dyDescent="0.2">
      <c r="A35" s="52">
        <f t="shared" si="2"/>
        <v>4</v>
      </c>
      <c r="B35" s="53">
        <f t="shared" si="0"/>
        <v>42753</v>
      </c>
      <c r="C35" s="49"/>
      <c r="D35" s="49"/>
      <c r="E35" s="57"/>
      <c r="F35" s="58"/>
      <c r="G35" s="59"/>
      <c r="H35" s="18">
        <f t="shared" si="1"/>
        <v>0</v>
      </c>
      <c r="I35" s="2"/>
      <c r="J35" s="2"/>
      <c r="K35" s="2"/>
      <c r="L35" s="2"/>
      <c r="M35" s="2"/>
    </row>
    <row r="36" spans="1:13" x14ac:dyDescent="0.2">
      <c r="A36" s="52">
        <f t="shared" si="2"/>
        <v>5</v>
      </c>
      <c r="B36" s="53">
        <f t="shared" si="0"/>
        <v>42754</v>
      </c>
      <c r="C36" s="49"/>
      <c r="D36" s="49"/>
      <c r="E36" s="57"/>
      <c r="F36" s="58"/>
      <c r="G36" s="59"/>
      <c r="H36" s="18">
        <f t="shared" si="1"/>
        <v>0</v>
      </c>
      <c r="I36" s="2"/>
      <c r="J36" s="2"/>
      <c r="K36" s="2"/>
      <c r="L36" s="2"/>
      <c r="M36" s="2"/>
    </row>
    <row r="37" spans="1:13" x14ac:dyDescent="0.2">
      <c r="A37" s="52">
        <f t="shared" si="2"/>
        <v>6</v>
      </c>
      <c r="B37" s="53">
        <f t="shared" si="0"/>
        <v>42755</v>
      </c>
      <c r="C37" s="49"/>
      <c r="D37" s="49"/>
      <c r="E37" s="57"/>
      <c r="F37" s="58"/>
      <c r="G37" s="59"/>
      <c r="H37" s="16">
        <f t="shared" si="1"/>
        <v>0</v>
      </c>
      <c r="I37" s="2"/>
      <c r="J37" s="2"/>
      <c r="K37" s="2"/>
      <c r="L37" s="2"/>
      <c r="M37" s="2"/>
    </row>
    <row r="38" spans="1:13" x14ac:dyDescent="0.2">
      <c r="A38" s="52">
        <f>IF(B38="","",WEEKDAY(B38))</f>
        <v>7</v>
      </c>
      <c r="B38" s="53">
        <f t="shared" si="0"/>
        <v>42756</v>
      </c>
      <c r="C38" s="49"/>
      <c r="D38" s="49"/>
      <c r="E38" s="57"/>
      <c r="F38" s="58"/>
      <c r="G38" s="59"/>
      <c r="H38" s="16">
        <f t="shared" si="1"/>
        <v>0</v>
      </c>
      <c r="I38" s="2"/>
      <c r="J38" s="2"/>
      <c r="K38" s="2"/>
      <c r="L38" s="2"/>
      <c r="M38" s="2"/>
    </row>
    <row r="39" spans="1:13" x14ac:dyDescent="0.2">
      <c r="A39" s="52">
        <f t="shared" si="2"/>
        <v>1</v>
      </c>
      <c r="B39" s="53">
        <f t="shared" si="0"/>
        <v>42757</v>
      </c>
      <c r="C39" s="49"/>
      <c r="D39" s="49"/>
      <c r="E39" s="57"/>
      <c r="F39" s="58"/>
      <c r="G39" s="59"/>
      <c r="H39" s="16">
        <f t="shared" si="1"/>
        <v>0</v>
      </c>
      <c r="I39" s="2"/>
      <c r="J39" s="2"/>
      <c r="K39" s="2"/>
      <c r="L39" s="2"/>
      <c r="M39" s="2"/>
    </row>
    <row r="40" spans="1:13" x14ac:dyDescent="0.2">
      <c r="A40" s="52">
        <f t="shared" si="2"/>
        <v>2</v>
      </c>
      <c r="B40" s="53">
        <f t="shared" si="0"/>
        <v>42758</v>
      </c>
      <c r="C40" s="49"/>
      <c r="D40" s="49"/>
      <c r="E40" s="57"/>
      <c r="F40" s="58"/>
      <c r="G40" s="59"/>
      <c r="H40" s="17">
        <f t="shared" si="1"/>
        <v>0</v>
      </c>
      <c r="I40" s="2"/>
      <c r="J40" s="2"/>
      <c r="K40" s="2"/>
      <c r="L40" s="2"/>
      <c r="M40" s="2"/>
    </row>
    <row r="41" spans="1:13" x14ac:dyDescent="0.2">
      <c r="A41" s="52">
        <f t="shared" si="2"/>
        <v>3</v>
      </c>
      <c r="B41" s="53">
        <f t="shared" si="0"/>
        <v>42759</v>
      </c>
      <c r="C41" s="49"/>
      <c r="D41" s="49"/>
      <c r="E41" s="57"/>
      <c r="F41" s="58"/>
      <c r="G41" s="59"/>
      <c r="H41" s="16">
        <f t="shared" si="1"/>
        <v>0</v>
      </c>
      <c r="I41" s="2"/>
      <c r="J41" s="2"/>
      <c r="K41" s="2"/>
      <c r="L41" s="2"/>
      <c r="M41" s="2"/>
    </row>
    <row r="42" spans="1:13" x14ac:dyDescent="0.2">
      <c r="A42" s="52">
        <f t="shared" si="2"/>
        <v>4</v>
      </c>
      <c r="B42" s="53">
        <f t="shared" si="0"/>
        <v>42760</v>
      </c>
      <c r="C42" s="49"/>
      <c r="D42" s="49"/>
      <c r="E42" s="57"/>
      <c r="F42" s="58"/>
      <c r="G42" s="59"/>
      <c r="H42" s="16">
        <f t="shared" si="1"/>
        <v>0</v>
      </c>
      <c r="I42" s="2"/>
      <c r="J42" s="2"/>
      <c r="K42" s="2"/>
      <c r="L42" s="2"/>
      <c r="M42" s="2"/>
    </row>
    <row r="43" spans="1:13" x14ac:dyDescent="0.2">
      <c r="A43" s="52">
        <f t="shared" si="2"/>
        <v>5</v>
      </c>
      <c r="B43" s="53">
        <f t="shared" si="0"/>
        <v>42761</v>
      </c>
      <c r="C43" s="49"/>
      <c r="D43" s="49"/>
      <c r="E43" s="57"/>
      <c r="F43" s="58"/>
      <c r="G43" s="59"/>
      <c r="H43" s="16">
        <f t="shared" si="1"/>
        <v>0</v>
      </c>
      <c r="I43" s="2"/>
      <c r="J43" s="2"/>
      <c r="K43" s="2"/>
      <c r="L43" s="2"/>
      <c r="M43" s="2"/>
    </row>
    <row r="44" spans="1:13" x14ac:dyDescent="0.2">
      <c r="A44" s="52">
        <f t="shared" si="2"/>
        <v>6</v>
      </c>
      <c r="B44" s="53">
        <f t="shared" si="0"/>
        <v>42762</v>
      </c>
      <c r="C44" s="49"/>
      <c r="D44" s="49"/>
      <c r="E44" s="57"/>
      <c r="F44" s="58"/>
      <c r="G44" s="59"/>
      <c r="H44" s="17">
        <f t="shared" si="1"/>
        <v>0</v>
      </c>
      <c r="I44" s="2"/>
      <c r="J44" s="2"/>
      <c r="K44" s="2"/>
      <c r="L44" s="2"/>
      <c r="M44" s="2"/>
    </row>
    <row r="45" spans="1:13" x14ac:dyDescent="0.2">
      <c r="A45" s="52">
        <f t="shared" si="2"/>
        <v>7</v>
      </c>
      <c r="B45" s="53">
        <f t="shared" si="0"/>
        <v>42763</v>
      </c>
      <c r="C45" s="49"/>
      <c r="D45" s="49"/>
      <c r="E45" s="57"/>
      <c r="F45" s="58"/>
      <c r="G45" s="59"/>
      <c r="H45" s="18">
        <f t="shared" si="1"/>
        <v>0</v>
      </c>
      <c r="I45" s="2"/>
      <c r="J45" s="2"/>
      <c r="K45" s="2"/>
      <c r="L45" s="2"/>
      <c r="M45" s="2"/>
    </row>
    <row r="46" spans="1:13" x14ac:dyDescent="0.2">
      <c r="A46" s="52">
        <f t="shared" si="2"/>
        <v>1</v>
      </c>
      <c r="B46" s="53">
        <f t="shared" si="0"/>
        <v>42764</v>
      </c>
      <c r="C46" s="49"/>
      <c r="D46" s="49"/>
      <c r="E46" s="57"/>
      <c r="F46" s="58"/>
      <c r="G46" s="59"/>
      <c r="H46" s="16">
        <f t="shared" si="1"/>
        <v>0</v>
      </c>
      <c r="I46" s="2"/>
      <c r="J46" s="2"/>
      <c r="K46" s="2"/>
      <c r="L46" s="2"/>
      <c r="M46" s="2"/>
    </row>
    <row r="47" spans="1:13" x14ac:dyDescent="0.2">
      <c r="A47" s="52">
        <f t="shared" si="2"/>
        <v>2</v>
      </c>
      <c r="B47" s="53">
        <f t="shared" si="0"/>
        <v>42765</v>
      </c>
      <c r="C47" s="49"/>
      <c r="D47" s="49"/>
      <c r="E47" s="57"/>
      <c r="F47" s="58"/>
      <c r="G47" s="59"/>
      <c r="H47" s="17">
        <f t="shared" si="1"/>
        <v>0</v>
      </c>
      <c r="I47" s="2"/>
      <c r="J47" s="2"/>
      <c r="K47" s="2"/>
      <c r="L47" s="2"/>
      <c r="M47" s="2"/>
    </row>
    <row r="48" spans="1:13" x14ac:dyDescent="0.2">
      <c r="A48" s="52">
        <f t="shared" si="2"/>
        <v>3</v>
      </c>
      <c r="B48" s="53">
        <f t="shared" si="0"/>
        <v>42766</v>
      </c>
      <c r="C48" s="49"/>
      <c r="D48" s="49"/>
      <c r="E48" s="57"/>
      <c r="F48" s="58"/>
      <c r="G48" s="59"/>
      <c r="H48" s="19">
        <f t="shared" si="1"/>
        <v>0</v>
      </c>
      <c r="I48" s="2"/>
      <c r="J48" s="2"/>
      <c r="K48" s="2"/>
      <c r="L48" s="2"/>
      <c r="M48" s="2"/>
    </row>
    <row r="49" spans="1:13" x14ac:dyDescent="0.2">
      <c r="A49" s="82" t="s">
        <v>19</v>
      </c>
      <c r="B49" s="83"/>
      <c r="C49" s="84"/>
      <c r="D49" s="85"/>
      <c r="E49" s="85"/>
      <c r="F49" s="86"/>
      <c r="G49" s="20">
        <f>IF(SUM(G18:G48)=0,"",SUM(G18:G48))</f>
        <v>24</v>
      </c>
      <c r="H49" s="20">
        <f>IF(SUM(H18:H48)=0, "",SUM(H18:H48))</f>
        <v>21.75</v>
      </c>
      <c r="I49" s="2"/>
      <c r="J49" s="2"/>
      <c r="K49" s="2"/>
      <c r="L49" s="2"/>
      <c r="M49" s="2"/>
    </row>
    <row r="50" spans="1:13" x14ac:dyDescent="0.2">
      <c r="A50" s="63" t="s">
        <v>21</v>
      </c>
      <c r="B50" s="2"/>
      <c r="C50" s="2"/>
      <c r="D50" s="2"/>
      <c r="E50" s="2"/>
      <c r="F50" s="2"/>
      <c r="G50" s="2"/>
      <c r="H50" s="2"/>
    </row>
    <row r="51" spans="1:13" x14ac:dyDescent="0.2">
      <c r="A51" s="63" t="s">
        <v>22</v>
      </c>
      <c r="B51" s="2"/>
      <c r="C51" s="2"/>
      <c r="D51" s="2"/>
      <c r="E51" s="2"/>
      <c r="F51" s="2"/>
      <c r="G51" s="2"/>
      <c r="H51" s="2"/>
    </row>
  </sheetData>
  <sheetProtection password="EA2D" sheet="1" objects="1" scenarios="1"/>
  <mergeCells count="29">
    <mergeCell ref="A1:H2"/>
    <mergeCell ref="E4:H4"/>
    <mergeCell ref="E5:H5"/>
    <mergeCell ref="B7:H7"/>
    <mergeCell ref="A8:D8"/>
    <mergeCell ref="F8:H8"/>
    <mergeCell ref="A4:B4"/>
    <mergeCell ref="C4:D4"/>
    <mergeCell ref="A5:B5"/>
    <mergeCell ref="C5:D5"/>
    <mergeCell ref="A6:B6"/>
    <mergeCell ref="C6:D6"/>
    <mergeCell ref="A9:B9"/>
    <mergeCell ref="C9:D9"/>
    <mergeCell ref="F9:G9"/>
    <mergeCell ref="C10:D10"/>
    <mergeCell ref="F10:G10"/>
    <mergeCell ref="A10:B10"/>
    <mergeCell ref="A11:B11"/>
    <mergeCell ref="C11:D11"/>
    <mergeCell ref="F11:G11"/>
    <mergeCell ref="A49:B49"/>
    <mergeCell ref="C49:F49"/>
    <mergeCell ref="F12:G12"/>
    <mergeCell ref="F13:G13"/>
    <mergeCell ref="F14:G14"/>
    <mergeCell ref="A16:B16"/>
    <mergeCell ref="C16:D16"/>
    <mergeCell ref="E16:F16"/>
  </mergeCells>
  <conditionalFormatting sqref="A18:G18 C20:C48">
    <cfRule type="expression" dxfId="89" priority="63" stopIfTrue="1">
      <formula>OR(WEEKDAY($C$18)=7,WEEKDAY($C$18)=1)</formula>
    </cfRule>
  </conditionalFormatting>
  <conditionalFormatting sqref="A19:B19 C18">
    <cfRule type="expression" dxfId="88" priority="62" stopIfTrue="1">
      <formula>OR(WEEKDAY($C$19)=7,WEEKDAY($C$19)=1)</formula>
    </cfRule>
  </conditionalFormatting>
  <conditionalFormatting sqref="A20:G20">
    <cfRule type="expression" dxfId="87" priority="61" stopIfTrue="1">
      <formula>OR(WEEKDAY($C$20)=7,WEEKDAY($C$20)=1)</formula>
    </cfRule>
  </conditionalFormatting>
  <conditionalFormatting sqref="A21:G21 C20">
    <cfRule type="expression" dxfId="86" priority="60" stopIfTrue="1">
      <formula>OR(WEEKDAY($C$21)=7,WEEKDAY($C$21)=1)</formula>
    </cfRule>
  </conditionalFormatting>
  <conditionalFormatting sqref="A22:G22 C21">
    <cfRule type="expression" dxfId="85" priority="59" stopIfTrue="1">
      <formula>OR(WEEKDAY($C$22)=7,WEEKDAY($C$22)=1)</formula>
    </cfRule>
  </conditionalFormatting>
  <conditionalFormatting sqref="A23:G23 C22">
    <cfRule type="expression" dxfId="84" priority="58" stopIfTrue="1">
      <formula>OR(WEEKDAY($C$23)=7,WEEKDAY($C$23)=1)</formula>
    </cfRule>
  </conditionalFormatting>
  <conditionalFormatting sqref="A24:G24 C23">
    <cfRule type="expression" dxfId="83" priority="57" stopIfTrue="1">
      <formula>OR(WEEKDAY($C$24)=7,WEEKDAY($C$24)=1)</formula>
    </cfRule>
  </conditionalFormatting>
  <conditionalFormatting sqref="A25:G25 C24">
    <cfRule type="expression" dxfId="82" priority="56" stopIfTrue="1">
      <formula>OR(WEEKDAY($C$25)=7,WEEKDAY($C$25)=1)</formula>
    </cfRule>
  </conditionalFormatting>
  <conditionalFormatting sqref="A26:G26 C25">
    <cfRule type="expression" dxfId="81" priority="55" stopIfTrue="1">
      <formula>OR(WEEKDAY($C$26)=7,WEEKDAY($C$26)=1)</formula>
    </cfRule>
  </conditionalFormatting>
  <conditionalFormatting sqref="A27:G27 C26">
    <cfRule type="expression" dxfId="80" priority="54" stopIfTrue="1">
      <formula>OR(WEEKDAY($C$27)=7,WEEKDAY($C$27)=1)</formula>
    </cfRule>
  </conditionalFormatting>
  <conditionalFormatting sqref="A28:G28 C27">
    <cfRule type="expression" dxfId="79" priority="53" stopIfTrue="1">
      <formula>OR(WEEKDAY($C$28)=7,WEEKDAY($C$28)=1)</formula>
    </cfRule>
  </conditionalFormatting>
  <conditionalFormatting sqref="A29:G29 C28">
    <cfRule type="expression" dxfId="78" priority="52" stopIfTrue="1">
      <formula>OR(WEEKDAY($C$29)=7,WEEKDAY($C$29)=1)</formula>
    </cfRule>
  </conditionalFormatting>
  <conditionalFormatting sqref="A30:G30 C29">
    <cfRule type="expression" dxfId="77" priority="51" stopIfTrue="1">
      <formula>OR(WEEKDAY($C$30)=7,WEEKDAY($C$30)=1)</formula>
    </cfRule>
  </conditionalFormatting>
  <conditionalFormatting sqref="A31:G31 C30">
    <cfRule type="expression" dxfId="76" priority="50" stopIfTrue="1">
      <formula>OR(WEEKDAY($C$31)=7,WEEKDAY($C$31)=1)</formula>
    </cfRule>
  </conditionalFormatting>
  <conditionalFormatting sqref="A32:G32 C31">
    <cfRule type="expression" dxfId="75" priority="49" stopIfTrue="1">
      <formula>OR(WEEKDAY($C$32)=7,WEEKDAY($C$32)=1)</formula>
    </cfRule>
  </conditionalFormatting>
  <conditionalFormatting sqref="A33:G33 C32">
    <cfRule type="expression" dxfId="74" priority="48" stopIfTrue="1">
      <formula>OR(WEEKDAY($C$33)=7,WEEKDAY($C$33)=1)</formula>
    </cfRule>
  </conditionalFormatting>
  <conditionalFormatting sqref="A34:G34 C33">
    <cfRule type="expression" dxfId="73" priority="47" stopIfTrue="1">
      <formula>OR(WEEKDAY($C$34)=7,WEEKDAY($C$34)=1)</formula>
    </cfRule>
  </conditionalFormatting>
  <conditionalFormatting sqref="A35:G35 C34">
    <cfRule type="expression" dxfId="72" priority="46" stopIfTrue="1">
      <formula>OR(WEEKDAY($C$35)=7,WEEKDAY($C$35)=1)</formula>
    </cfRule>
  </conditionalFormatting>
  <conditionalFormatting sqref="A36:G36 C35">
    <cfRule type="expression" dxfId="71" priority="45" stopIfTrue="1">
      <formula>OR(WEEKDAY($C$36)=7,WEEKDAY($C$36)=1)</formula>
    </cfRule>
  </conditionalFormatting>
  <conditionalFormatting sqref="A37:G37 C36">
    <cfRule type="expression" dxfId="70" priority="44" stopIfTrue="1">
      <formula>OR(WEEKDAY($C$37)=7,WEEKDAY($C$37)=1)</formula>
    </cfRule>
  </conditionalFormatting>
  <conditionalFormatting sqref="A38:G38 C37">
    <cfRule type="expression" dxfId="69" priority="43" stopIfTrue="1">
      <formula>OR(WEEKDAY($C$38)=7,WEEKDAY($C$38)=1)</formula>
    </cfRule>
  </conditionalFormatting>
  <conditionalFormatting sqref="A39:G39 C38">
    <cfRule type="expression" dxfId="68" priority="42" stopIfTrue="1">
      <formula>OR(WEEKDAY($C$39)=7,WEEKDAY($C$39)=1)</formula>
    </cfRule>
  </conditionalFormatting>
  <conditionalFormatting sqref="A40:G40 C39">
    <cfRule type="expression" dxfId="67" priority="41" stopIfTrue="1">
      <formula>OR(WEEKDAY($C$40)=7,WEEKDAY($C$40)=1)</formula>
    </cfRule>
  </conditionalFormatting>
  <conditionalFormatting sqref="A41:G41 C40">
    <cfRule type="expression" dxfId="66" priority="40" stopIfTrue="1">
      <formula>OR(WEEKDAY($C$41)=7,WEEKDAY($C$41)=1)</formula>
    </cfRule>
  </conditionalFormatting>
  <conditionalFormatting sqref="A42:G42 C41">
    <cfRule type="expression" dxfId="65" priority="39" stopIfTrue="1">
      <formula>OR(WEEKDAY($C$42)=7,WEEKDAY($C$42)=1)</formula>
    </cfRule>
  </conditionalFormatting>
  <conditionalFormatting sqref="A43:G43 C42">
    <cfRule type="expression" dxfId="64" priority="38" stopIfTrue="1">
      <formula>OR(WEEKDAY($C$43)=7,WEEKDAY($C$43)=1)</formula>
    </cfRule>
  </conditionalFormatting>
  <conditionalFormatting sqref="A44:G44 C43">
    <cfRule type="expression" dxfId="63" priority="37" stopIfTrue="1">
      <formula>OR(WEEKDAY($C$44)=7,WEEKDAY($C$44)=1)</formula>
    </cfRule>
  </conditionalFormatting>
  <conditionalFormatting sqref="A45:G45 C44">
    <cfRule type="expression" dxfId="62" priority="36" stopIfTrue="1">
      <formula>OR(WEEKDAY($C$45)=7,WEEKDAY($C$45)=1)</formula>
    </cfRule>
  </conditionalFormatting>
  <conditionalFormatting sqref="A46:G46 C45">
    <cfRule type="expression" dxfId="61" priority="35" stopIfTrue="1">
      <formula>OR(WEEKDAY($C$46)=7,WEEKDAY($C$46)=1)</formula>
    </cfRule>
  </conditionalFormatting>
  <conditionalFormatting sqref="A47:G47 C46">
    <cfRule type="expression" dxfId="60" priority="34" stopIfTrue="1">
      <formula>OR(WEEKDAY($C$47)=7,WEEKDAY($C$47)=1)</formula>
    </cfRule>
  </conditionalFormatting>
  <conditionalFormatting sqref="A48:G48 C47">
    <cfRule type="expression" dxfId="59" priority="33" stopIfTrue="1">
      <formula>OR(WEEKDAY($C$48)=7,WEEKDAY($C$48)=1)</formula>
    </cfRule>
  </conditionalFormatting>
  <conditionalFormatting sqref="C19:G19">
    <cfRule type="expression" dxfId="58" priority="2" stopIfTrue="1">
      <formula>OR(WEEKDAY($C$18)=7,WEEKDAY($C$18)=1)</formula>
    </cfRule>
  </conditionalFormatting>
  <conditionalFormatting sqref="C19">
    <cfRule type="expression" dxfId="57" priority="1" stopIfTrue="1">
      <formula>OR(WEEKDAY($C$19)=7,WEEKDAY($C$19)=1)</formula>
    </cfRule>
  </conditionalFormatting>
  <pageMargins left="0.70866141732283472" right="0.70866141732283472" top="0.78740157480314965" bottom="0.78740157480314965" header="0.31496062992125984" footer="0.31496062992125984"/>
  <pageSetup paperSize="9" scale="97" orientation="portrait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tabSelected="1" view="pageLayout" workbookViewId="0">
      <selection activeCell="B18" sqref="B18"/>
    </sheetView>
  </sheetViews>
  <sheetFormatPr baseColWidth="10" defaultRowHeight="15" x14ac:dyDescent="0.25"/>
  <cols>
    <col min="1" max="8" width="10.85546875" style="75" customWidth="1"/>
    <col min="9" max="16384" width="11.42578125" style="75"/>
  </cols>
  <sheetData>
    <row r="1" spans="1:8" ht="15" customHeight="1" x14ac:dyDescent="0.25">
      <c r="A1" s="115" t="s">
        <v>23</v>
      </c>
      <c r="B1" s="116"/>
      <c r="C1" s="117"/>
      <c r="D1" s="118"/>
      <c r="E1" s="108"/>
      <c r="F1" s="108"/>
      <c r="G1" s="108"/>
      <c r="H1" s="109"/>
    </row>
    <row r="2" spans="1:8" ht="15" customHeight="1" x14ac:dyDescent="0.25">
      <c r="A2" s="119" t="s">
        <v>24</v>
      </c>
      <c r="B2" s="120"/>
      <c r="C2" s="121"/>
      <c r="D2" s="122"/>
      <c r="E2" s="110"/>
      <c r="F2" s="111"/>
      <c r="G2" s="111"/>
      <c r="H2" s="112"/>
    </row>
    <row r="3" spans="1:8" ht="15" customHeight="1" x14ac:dyDescent="0.25">
      <c r="A3" s="123" t="s">
        <v>1</v>
      </c>
      <c r="B3" s="124"/>
      <c r="C3" s="125"/>
      <c r="D3" s="126"/>
      <c r="E3" s="60"/>
      <c r="F3" s="21">
        <v>43497</v>
      </c>
      <c r="G3" s="61"/>
      <c r="H3" s="62"/>
    </row>
    <row r="4" spans="1:8" ht="15" customHeight="1" x14ac:dyDescent="0.25">
      <c r="A4" s="4"/>
      <c r="B4" s="113"/>
      <c r="C4" s="113"/>
      <c r="D4" s="114"/>
      <c r="E4" s="114"/>
      <c r="F4" s="114"/>
      <c r="G4" s="114"/>
      <c r="H4" s="114"/>
    </row>
    <row r="5" spans="1:8" ht="15" customHeight="1" x14ac:dyDescent="0.25">
      <c r="A5" s="77" t="s">
        <v>2</v>
      </c>
      <c r="B5" s="78"/>
      <c r="C5" s="78"/>
      <c r="D5" s="79"/>
      <c r="E5" s="64"/>
      <c r="F5" s="77" t="s">
        <v>3</v>
      </c>
      <c r="G5" s="78"/>
      <c r="H5" s="79"/>
    </row>
    <row r="6" spans="1:8" ht="15" customHeight="1" x14ac:dyDescent="0.25">
      <c r="A6" s="87" t="s">
        <v>4</v>
      </c>
      <c r="B6" s="88"/>
      <c r="C6" s="95"/>
      <c r="D6" s="96"/>
      <c r="E6" s="65"/>
      <c r="F6" s="87" t="s">
        <v>5</v>
      </c>
      <c r="G6" s="88"/>
      <c r="H6" s="5">
        <f>G46</f>
        <v>24</v>
      </c>
    </row>
    <row r="7" spans="1:8" ht="15" customHeight="1" x14ac:dyDescent="0.25">
      <c r="A7" s="99" t="s">
        <v>6</v>
      </c>
      <c r="B7" s="100"/>
      <c r="C7" s="97"/>
      <c r="D7" s="98"/>
      <c r="E7" s="65"/>
      <c r="F7" s="89" t="s">
        <v>7</v>
      </c>
      <c r="G7" s="90"/>
      <c r="H7" s="6"/>
    </row>
    <row r="8" spans="1:8" ht="15" customHeight="1" x14ac:dyDescent="0.25">
      <c r="A8" s="77" t="s">
        <v>20</v>
      </c>
      <c r="B8" s="78"/>
      <c r="C8" s="77" t="str">
        <f>IF(SUM(C6-C7)=0,"kein Vortrag",SUM(C6-C7))</f>
        <v>kein Vortrag</v>
      </c>
      <c r="D8" s="79"/>
      <c r="E8" s="65"/>
      <c r="F8" s="80" t="s">
        <v>9</v>
      </c>
      <c r="G8" s="81"/>
      <c r="H8" s="5">
        <f>IF(H6="","",SUM(H6+H7))</f>
        <v>24</v>
      </c>
    </row>
    <row r="9" spans="1:8" ht="15" customHeight="1" x14ac:dyDescent="0.25">
      <c r="A9" s="67"/>
      <c r="B9" s="68"/>
      <c r="C9" s="68"/>
      <c r="D9" s="69"/>
      <c r="E9" s="65"/>
      <c r="F9" s="87" t="s">
        <v>10</v>
      </c>
      <c r="G9" s="88"/>
      <c r="H9" s="7">
        <f>H46</f>
        <v>21.75</v>
      </c>
    </row>
    <row r="10" spans="1:8" ht="15" customHeight="1" x14ac:dyDescent="0.25">
      <c r="A10" s="70"/>
      <c r="B10" s="71"/>
      <c r="C10" s="71"/>
      <c r="D10" s="72"/>
      <c r="E10" s="65"/>
      <c r="F10" s="89" t="s">
        <v>11</v>
      </c>
      <c r="G10" s="90"/>
      <c r="H10" s="1"/>
    </row>
    <row r="11" spans="1:8" ht="15" customHeight="1" x14ac:dyDescent="0.25">
      <c r="A11" s="67"/>
      <c r="B11" s="68"/>
      <c r="C11" s="68"/>
      <c r="D11" s="72"/>
      <c r="E11" s="64"/>
      <c r="F11" s="77" t="s">
        <v>8</v>
      </c>
      <c r="G11" s="78"/>
      <c r="H11" s="8">
        <f>IF(OR(H6="",H9=""),"",H9+H10-H8)</f>
        <v>-2.25</v>
      </c>
    </row>
    <row r="12" spans="1:8" ht="15" customHeight="1" x14ac:dyDescent="0.25">
      <c r="A12" s="73"/>
      <c r="B12" s="66"/>
      <c r="C12" s="66"/>
      <c r="D12" s="74"/>
      <c r="E12" s="66"/>
      <c r="F12" s="66"/>
      <c r="G12" s="66"/>
      <c r="H12" s="66"/>
    </row>
    <row r="13" spans="1:8" ht="13.5" customHeight="1" x14ac:dyDescent="0.25">
      <c r="A13" s="91" t="s">
        <v>12</v>
      </c>
      <c r="B13" s="92"/>
      <c r="C13" s="93" t="s">
        <v>13</v>
      </c>
      <c r="D13" s="94"/>
      <c r="E13" s="93" t="s">
        <v>14</v>
      </c>
      <c r="F13" s="94"/>
      <c r="G13" s="9" t="s">
        <v>15</v>
      </c>
      <c r="H13" s="9" t="s">
        <v>16</v>
      </c>
    </row>
    <row r="14" spans="1:8" ht="13.5" customHeight="1" x14ac:dyDescent="0.25">
      <c r="A14" s="128"/>
      <c r="B14" s="11"/>
      <c r="C14" s="12" t="s">
        <v>17</v>
      </c>
      <c r="D14" s="13" t="s">
        <v>18</v>
      </c>
      <c r="E14" s="12" t="s">
        <v>17</v>
      </c>
      <c r="F14" s="13" t="s">
        <v>18</v>
      </c>
      <c r="G14" s="14"/>
      <c r="H14" s="14"/>
    </row>
    <row r="15" spans="1:8" ht="15" customHeight="1" x14ac:dyDescent="0.25">
      <c r="A15" s="127">
        <f t="shared" ref="A15:A45" si="0">IF(B15="","",WEEKDAY(B15))</f>
        <v>3</v>
      </c>
      <c r="B15" s="48">
        <v>43466</v>
      </c>
      <c r="C15" s="49"/>
      <c r="D15" s="50"/>
      <c r="E15" s="50"/>
      <c r="F15" s="50"/>
      <c r="G15" s="51"/>
      <c r="H15" s="15">
        <f>IF(B15&lt;&gt;"",((D15+(D15&lt;C15)-C15) + (F15+(F15&lt;E15)-E15)),"")</f>
        <v>0</v>
      </c>
    </row>
    <row r="16" spans="1:8" ht="15" customHeight="1" x14ac:dyDescent="0.25">
      <c r="A16" s="52">
        <f t="shared" si="0"/>
        <v>4</v>
      </c>
      <c r="B16" s="53">
        <f t="shared" ref="B16:B45" si="1">IF(B15&lt;&gt;"",IF(MONTH(Beginndatum_1)=MONTH(B15+1),B15+1,""),"")</f>
        <v>43467</v>
      </c>
      <c r="C16" s="49">
        <v>8.25</v>
      </c>
      <c r="D16" s="54">
        <v>12</v>
      </c>
      <c r="E16" s="55">
        <v>13</v>
      </c>
      <c r="F16" s="55">
        <v>18</v>
      </c>
      <c r="G16" s="56">
        <v>8</v>
      </c>
      <c r="H16" s="16">
        <f t="shared" ref="H16:H45" si="2">IF(B16&lt;&gt;"",((D16+(D16&lt;C16)-C16) + (F16+(F16&lt;E16)-E16)),"")</f>
        <v>8.75</v>
      </c>
    </row>
    <row r="17" spans="1:8" ht="15" customHeight="1" x14ac:dyDescent="0.25">
      <c r="A17" s="52">
        <f t="shared" si="0"/>
        <v>5</v>
      </c>
      <c r="B17" s="53">
        <f t="shared" si="1"/>
        <v>43468</v>
      </c>
      <c r="C17" s="49">
        <v>8</v>
      </c>
      <c r="D17" s="49">
        <v>13</v>
      </c>
      <c r="E17" s="57">
        <v>14</v>
      </c>
      <c r="F17" s="58">
        <v>18</v>
      </c>
      <c r="G17" s="59">
        <v>8</v>
      </c>
      <c r="H17" s="16">
        <f t="shared" si="2"/>
        <v>9</v>
      </c>
    </row>
    <row r="18" spans="1:8" ht="15" customHeight="1" x14ac:dyDescent="0.25">
      <c r="A18" s="52">
        <f t="shared" si="0"/>
        <v>6</v>
      </c>
      <c r="B18" s="53">
        <f t="shared" si="1"/>
        <v>43469</v>
      </c>
      <c r="C18" s="49">
        <v>9</v>
      </c>
      <c r="D18" s="49">
        <v>12</v>
      </c>
      <c r="E18" s="57">
        <v>13</v>
      </c>
      <c r="F18" s="58">
        <v>14</v>
      </c>
      <c r="G18" s="59">
        <v>8</v>
      </c>
      <c r="H18" s="16">
        <f t="shared" si="2"/>
        <v>4</v>
      </c>
    </row>
    <row r="19" spans="1:8" ht="15" customHeight="1" x14ac:dyDescent="0.25">
      <c r="A19" s="52">
        <f t="shared" si="0"/>
        <v>7</v>
      </c>
      <c r="B19" s="53">
        <f t="shared" si="1"/>
        <v>43470</v>
      </c>
      <c r="C19" s="49"/>
      <c r="D19" s="49"/>
      <c r="E19" s="57"/>
      <c r="F19" s="58"/>
      <c r="G19" s="59"/>
      <c r="H19" s="16">
        <f t="shared" si="2"/>
        <v>0</v>
      </c>
    </row>
    <row r="20" spans="1:8" ht="15" customHeight="1" x14ac:dyDescent="0.25">
      <c r="A20" s="52">
        <f t="shared" si="0"/>
        <v>1</v>
      </c>
      <c r="B20" s="53">
        <f t="shared" si="1"/>
        <v>43471</v>
      </c>
      <c r="C20" s="49"/>
      <c r="D20" s="49"/>
      <c r="E20" s="57"/>
      <c r="F20" s="58"/>
      <c r="G20" s="59"/>
      <c r="H20" s="17">
        <f t="shared" si="2"/>
        <v>0</v>
      </c>
    </row>
    <row r="21" spans="1:8" ht="15" customHeight="1" x14ac:dyDescent="0.25">
      <c r="A21" s="52">
        <f t="shared" si="0"/>
        <v>2</v>
      </c>
      <c r="B21" s="53">
        <f t="shared" si="1"/>
        <v>43472</v>
      </c>
      <c r="C21" s="49"/>
      <c r="D21" s="49"/>
      <c r="E21" s="57"/>
      <c r="F21" s="58"/>
      <c r="G21" s="59"/>
      <c r="H21" s="16">
        <f t="shared" si="2"/>
        <v>0</v>
      </c>
    </row>
    <row r="22" spans="1:8" ht="15" customHeight="1" x14ac:dyDescent="0.25">
      <c r="A22" s="52">
        <f t="shared" si="0"/>
        <v>3</v>
      </c>
      <c r="B22" s="53">
        <f t="shared" si="1"/>
        <v>43473</v>
      </c>
      <c r="C22" s="49"/>
      <c r="D22" s="49"/>
      <c r="E22" s="57"/>
      <c r="F22" s="58"/>
      <c r="G22" s="59"/>
      <c r="H22" s="17">
        <f t="shared" si="2"/>
        <v>0</v>
      </c>
    </row>
    <row r="23" spans="1:8" ht="15" customHeight="1" x14ac:dyDescent="0.25">
      <c r="A23" s="52">
        <f t="shared" si="0"/>
        <v>4</v>
      </c>
      <c r="B23" s="53">
        <f t="shared" si="1"/>
        <v>43474</v>
      </c>
      <c r="C23" s="49"/>
      <c r="D23" s="49"/>
      <c r="E23" s="57"/>
      <c r="F23" s="58"/>
      <c r="G23" s="59"/>
      <c r="H23" s="18">
        <f t="shared" si="2"/>
        <v>0</v>
      </c>
    </row>
    <row r="24" spans="1:8" ht="15" customHeight="1" x14ac:dyDescent="0.25">
      <c r="A24" s="52">
        <f t="shared" si="0"/>
        <v>5</v>
      </c>
      <c r="B24" s="53">
        <f t="shared" si="1"/>
        <v>43475</v>
      </c>
      <c r="C24" s="49"/>
      <c r="D24" s="49"/>
      <c r="E24" s="57"/>
      <c r="F24" s="58"/>
      <c r="G24" s="59"/>
      <c r="H24" s="16">
        <f t="shared" si="2"/>
        <v>0</v>
      </c>
    </row>
    <row r="25" spans="1:8" ht="15" customHeight="1" x14ac:dyDescent="0.25">
      <c r="A25" s="52">
        <f t="shared" si="0"/>
        <v>6</v>
      </c>
      <c r="B25" s="53">
        <f t="shared" si="1"/>
        <v>43476</v>
      </c>
      <c r="C25" s="49"/>
      <c r="D25" s="49"/>
      <c r="E25" s="57"/>
      <c r="F25" s="58"/>
      <c r="G25" s="59"/>
      <c r="H25" s="17">
        <f t="shared" si="2"/>
        <v>0</v>
      </c>
    </row>
    <row r="26" spans="1:8" ht="15" customHeight="1" x14ac:dyDescent="0.25">
      <c r="A26" s="52">
        <f t="shared" si="0"/>
        <v>7</v>
      </c>
      <c r="B26" s="53">
        <f t="shared" si="1"/>
        <v>43477</v>
      </c>
      <c r="C26" s="49"/>
      <c r="D26" s="49"/>
      <c r="E26" s="57"/>
      <c r="F26" s="58"/>
      <c r="G26" s="59"/>
      <c r="H26" s="18">
        <f t="shared" si="2"/>
        <v>0</v>
      </c>
    </row>
    <row r="27" spans="1:8" ht="15" customHeight="1" x14ac:dyDescent="0.25">
      <c r="A27" s="52">
        <f t="shared" si="0"/>
        <v>1</v>
      </c>
      <c r="B27" s="53">
        <f t="shared" si="1"/>
        <v>43478</v>
      </c>
      <c r="C27" s="49"/>
      <c r="D27" s="49"/>
      <c r="E27" s="57"/>
      <c r="F27" s="58"/>
      <c r="G27" s="59"/>
      <c r="H27" s="18">
        <f t="shared" si="2"/>
        <v>0</v>
      </c>
    </row>
    <row r="28" spans="1:8" ht="15" customHeight="1" x14ac:dyDescent="0.25">
      <c r="A28" s="52">
        <f>IF(B28="","",WEEKDAY(B28))</f>
        <v>2</v>
      </c>
      <c r="B28" s="53">
        <f t="shared" si="1"/>
        <v>43479</v>
      </c>
      <c r="C28" s="49"/>
      <c r="D28" s="49"/>
      <c r="E28" s="57"/>
      <c r="F28" s="58"/>
      <c r="G28" s="59"/>
      <c r="H28" s="18">
        <f t="shared" si="2"/>
        <v>0</v>
      </c>
    </row>
    <row r="29" spans="1:8" ht="15" customHeight="1" x14ac:dyDescent="0.25">
      <c r="A29" s="52">
        <f t="shared" si="0"/>
        <v>3</v>
      </c>
      <c r="B29" s="53">
        <f t="shared" si="1"/>
        <v>43480</v>
      </c>
      <c r="C29" s="49"/>
      <c r="D29" s="49"/>
      <c r="E29" s="57"/>
      <c r="F29" s="58"/>
      <c r="G29" s="59"/>
      <c r="H29" s="16">
        <f t="shared" si="2"/>
        <v>0</v>
      </c>
    </row>
    <row r="30" spans="1:8" ht="15" customHeight="1" x14ac:dyDescent="0.25">
      <c r="A30" s="52">
        <f t="shared" si="0"/>
        <v>4</v>
      </c>
      <c r="B30" s="53">
        <f t="shared" si="1"/>
        <v>43481</v>
      </c>
      <c r="C30" s="49"/>
      <c r="D30" s="49"/>
      <c r="E30" s="57"/>
      <c r="F30" s="58"/>
      <c r="G30" s="59"/>
      <c r="H30" s="16">
        <f t="shared" si="2"/>
        <v>0</v>
      </c>
    </row>
    <row r="31" spans="1:8" ht="15" customHeight="1" x14ac:dyDescent="0.25">
      <c r="A31" s="52">
        <f t="shared" si="0"/>
        <v>5</v>
      </c>
      <c r="B31" s="53">
        <f t="shared" si="1"/>
        <v>43482</v>
      </c>
      <c r="C31" s="49"/>
      <c r="D31" s="49"/>
      <c r="E31" s="57"/>
      <c r="F31" s="58"/>
      <c r="G31" s="59"/>
      <c r="H31" s="17">
        <f t="shared" si="2"/>
        <v>0</v>
      </c>
    </row>
    <row r="32" spans="1:8" ht="15" customHeight="1" x14ac:dyDescent="0.25">
      <c r="A32" s="52">
        <f t="shared" si="0"/>
        <v>6</v>
      </c>
      <c r="B32" s="53">
        <f t="shared" si="1"/>
        <v>43483</v>
      </c>
      <c r="C32" s="49"/>
      <c r="D32" s="49"/>
      <c r="E32" s="57"/>
      <c r="F32" s="58"/>
      <c r="G32" s="59"/>
      <c r="H32" s="18">
        <f t="shared" si="2"/>
        <v>0</v>
      </c>
    </row>
    <row r="33" spans="1:8" ht="15" customHeight="1" x14ac:dyDescent="0.25">
      <c r="A33" s="52">
        <f t="shared" si="0"/>
        <v>7</v>
      </c>
      <c r="B33" s="53">
        <f t="shared" si="1"/>
        <v>43484</v>
      </c>
      <c r="C33" s="49"/>
      <c r="D33" s="49"/>
      <c r="E33" s="57"/>
      <c r="F33" s="58"/>
      <c r="G33" s="59"/>
      <c r="H33" s="18">
        <f t="shared" si="2"/>
        <v>0</v>
      </c>
    </row>
    <row r="34" spans="1:8" ht="15" customHeight="1" x14ac:dyDescent="0.25">
      <c r="A34" s="52">
        <f t="shared" si="0"/>
        <v>1</v>
      </c>
      <c r="B34" s="53">
        <f t="shared" si="1"/>
        <v>43485</v>
      </c>
      <c r="C34" s="49"/>
      <c r="D34" s="49"/>
      <c r="E34" s="57"/>
      <c r="F34" s="58"/>
      <c r="G34" s="59"/>
      <c r="H34" s="16">
        <f t="shared" si="2"/>
        <v>0</v>
      </c>
    </row>
    <row r="35" spans="1:8" ht="15" customHeight="1" x14ac:dyDescent="0.25">
      <c r="A35" s="52">
        <f t="shared" si="0"/>
        <v>2</v>
      </c>
      <c r="B35" s="53">
        <f t="shared" si="1"/>
        <v>43486</v>
      </c>
      <c r="C35" s="49"/>
      <c r="D35" s="49"/>
      <c r="E35" s="57"/>
      <c r="F35" s="58"/>
      <c r="G35" s="59"/>
      <c r="H35" s="16">
        <f t="shared" si="2"/>
        <v>0</v>
      </c>
    </row>
    <row r="36" spans="1:8" ht="15" customHeight="1" x14ac:dyDescent="0.25">
      <c r="A36" s="52">
        <f t="shared" si="0"/>
        <v>3</v>
      </c>
      <c r="B36" s="53">
        <f t="shared" si="1"/>
        <v>43487</v>
      </c>
      <c r="C36" s="49"/>
      <c r="D36" s="49"/>
      <c r="E36" s="57"/>
      <c r="F36" s="58"/>
      <c r="G36" s="59"/>
      <c r="H36" s="16">
        <f t="shared" si="2"/>
        <v>0</v>
      </c>
    </row>
    <row r="37" spans="1:8" ht="15" customHeight="1" x14ac:dyDescent="0.25">
      <c r="A37" s="52">
        <f t="shared" si="0"/>
        <v>4</v>
      </c>
      <c r="B37" s="53">
        <f t="shared" si="1"/>
        <v>43488</v>
      </c>
      <c r="C37" s="49"/>
      <c r="D37" s="49"/>
      <c r="E37" s="57"/>
      <c r="F37" s="58"/>
      <c r="G37" s="59"/>
      <c r="H37" s="17">
        <f t="shared" si="2"/>
        <v>0</v>
      </c>
    </row>
    <row r="38" spans="1:8" ht="15" customHeight="1" x14ac:dyDescent="0.25">
      <c r="A38" s="52">
        <f t="shared" si="0"/>
        <v>5</v>
      </c>
      <c r="B38" s="53">
        <f t="shared" si="1"/>
        <v>43489</v>
      </c>
      <c r="C38" s="49"/>
      <c r="D38" s="49"/>
      <c r="E38" s="57"/>
      <c r="F38" s="58"/>
      <c r="G38" s="59"/>
      <c r="H38" s="16">
        <f t="shared" si="2"/>
        <v>0</v>
      </c>
    </row>
    <row r="39" spans="1:8" ht="15" customHeight="1" x14ac:dyDescent="0.25">
      <c r="A39" s="52">
        <f t="shared" si="0"/>
        <v>6</v>
      </c>
      <c r="B39" s="53">
        <f t="shared" si="1"/>
        <v>43490</v>
      </c>
      <c r="C39" s="49"/>
      <c r="D39" s="49"/>
      <c r="E39" s="57"/>
      <c r="F39" s="58"/>
      <c r="G39" s="59"/>
      <c r="H39" s="16">
        <f t="shared" si="2"/>
        <v>0</v>
      </c>
    </row>
    <row r="40" spans="1:8" ht="15" customHeight="1" x14ac:dyDescent="0.25">
      <c r="A40" s="52">
        <f t="shared" si="0"/>
        <v>7</v>
      </c>
      <c r="B40" s="53">
        <f t="shared" si="1"/>
        <v>43491</v>
      </c>
      <c r="C40" s="49"/>
      <c r="D40" s="49"/>
      <c r="E40" s="57"/>
      <c r="F40" s="58"/>
      <c r="G40" s="59"/>
      <c r="H40" s="16">
        <f t="shared" si="2"/>
        <v>0</v>
      </c>
    </row>
    <row r="41" spans="1:8" ht="15" customHeight="1" x14ac:dyDescent="0.25">
      <c r="A41" s="52">
        <f t="shared" si="0"/>
        <v>1</v>
      </c>
      <c r="B41" s="53">
        <f t="shared" si="1"/>
        <v>43492</v>
      </c>
      <c r="C41" s="49"/>
      <c r="D41" s="49"/>
      <c r="E41" s="57"/>
      <c r="F41" s="58"/>
      <c r="G41" s="59"/>
      <c r="H41" s="17">
        <f t="shared" si="2"/>
        <v>0</v>
      </c>
    </row>
    <row r="42" spans="1:8" ht="15" customHeight="1" x14ac:dyDescent="0.25">
      <c r="A42" s="52">
        <f t="shared" si="0"/>
        <v>2</v>
      </c>
      <c r="B42" s="53">
        <f t="shared" si="1"/>
        <v>43493</v>
      </c>
      <c r="C42" s="49"/>
      <c r="D42" s="49"/>
      <c r="E42" s="57"/>
      <c r="F42" s="58"/>
      <c r="G42" s="59"/>
      <c r="H42" s="18">
        <f t="shared" si="2"/>
        <v>0</v>
      </c>
    </row>
    <row r="43" spans="1:8" ht="15" customHeight="1" x14ac:dyDescent="0.25">
      <c r="A43" s="52">
        <f t="shared" si="0"/>
        <v>3</v>
      </c>
      <c r="B43" s="53">
        <f t="shared" si="1"/>
        <v>43494</v>
      </c>
      <c r="C43" s="49"/>
      <c r="D43" s="49"/>
      <c r="E43" s="57"/>
      <c r="F43" s="58"/>
      <c r="G43" s="59"/>
      <c r="H43" s="16">
        <f t="shared" si="2"/>
        <v>0</v>
      </c>
    </row>
    <row r="44" spans="1:8" ht="15" customHeight="1" x14ac:dyDescent="0.25">
      <c r="A44" s="52">
        <f t="shared" si="0"/>
        <v>4</v>
      </c>
      <c r="B44" s="53">
        <f t="shared" si="1"/>
        <v>43495</v>
      </c>
      <c r="C44" s="49"/>
      <c r="D44" s="49"/>
      <c r="E44" s="57"/>
      <c r="F44" s="58"/>
      <c r="G44" s="59"/>
      <c r="H44" s="17">
        <f t="shared" si="2"/>
        <v>0</v>
      </c>
    </row>
    <row r="45" spans="1:8" ht="15" customHeight="1" x14ac:dyDescent="0.25">
      <c r="A45" s="52">
        <f t="shared" si="0"/>
        <v>5</v>
      </c>
      <c r="B45" s="53">
        <f t="shared" si="1"/>
        <v>43496</v>
      </c>
      <c r="C45" s="49"/>
      <c r="D45" s="49"/>
      <c r="E45" s="57"/>
      <c r="F45" s="58"/>
      <c r="G45" s="59"/>
      <c r="H45" s="19">
        <f t="shared" si="2"/>
        <v>0</v>
      </c>
    </row>
    <row r="46" spans="1:8" ht="15" customHeight="1" x14ac:dyDescent="0.25">
      <c r="A46" s="82" t="s">
        <v>19</v>
      </c>
      <c r="B46" s="83"/>
      <c r="C46" s="84"/>
      <c r="D46" s="85"/>
      <c r="E46" s="85"/>
      <c r="F46" s="86"/>
      <c r="G46" s="20">
        <f>IF(SUM(G15:G45)=0,"",SUM(G15:G45))</f>
        <v>24</v>
      </c>
      <c r="H46" s="20">
        <f>IF(SUM(H15:H45)=0, "",SUM(H15:H45))</f>
        <v>21.75</v>
      </c>
    </row>
    <row r="47" spans="1:8" ht="15" customHeight="1" x14ac:dyDescent="0.25">
      <c r="A47" s="76" t="s">
        <v>21</v>
      </c>
      <c r="B47" s="2"/>
      <c r="C47" s="2"/>
      <c r="D47" s="2"/>
      <c r="E47" s="2"/>
      <c r="F47" s="2"/>
      <c r="G47" s="2"/>
      <c r="H47" s="2"/>
    </row>
    <row r="48" spans="1:8" x14ac:dyDescent="0.25">
      <c r="A48" s="76" t="s">
        <v>22</v>
      </c>
      <c r="B48" s="2"/>
      <c r="C48" s="2"/>
      <c r="D48" s="2"/>
      <c r="E48" s="2"/>
      <c r="F48" s="2"/>
      <c r="G48" s="2"/>
      <c r="H48" s="2"/>
    </row>
    <row r="49" ht="15" customHeight="1" x14ac:dyDescent="0.25"/>
    <row r="50" ht="15" customHeight="1" x14ac:dyDescent="0.25"/>
  </sheetData>
  <mergeCells count="28">
    <mergeCell ref="A6:B6"/>
    <mergeCell ref="C6:D6"/>
    <mergeCell ref="F6:G6"/>
    <mergeCell ref="A1:B1"/>
    <mergeCell ref="C1:D1"/>
    <mergeCell ref="E1:H1"/>
    <mergeCell ref="A2:B2"/>
    <mergeCell ref="C2:D2"/>
    <mergeCell ref="E2:H2"/>
    <mergeCell ref="A3:B3"/>
    <mergeCell ref="C3:D3"/>
    <mergeCell ref="B4:H4"/>
    <mergeCell ref="A5:D5"/>
    <mergeCell ref="F5:H5"/>
    <mergeCell ref="A7:B7"/>
    <mergeCell ref="C7:D7"/>
    <mergeCell ref="F7:G7"/>
    <mergeCell ref="A8:B8"/>
    <mergeCell ref="C8:D8"/>
    <mergeCell ref="F8:G8"/>
    <mergeCell ref="A46:B46"/>
    <mergeCell ref="C46:F46"/>
    <mergeCell ref="F9:G9"/>
    <mergeCell ref="F10:G10"/>
    <mergeCell ref="F11:G11"/>
    <mergeCell ref="A13:B13"/>
    <mergeCell ref="C13:D13"/>
    <mergeCell ref="E13:F13"/>
  </mergeCells>
  <conditionalFormatting sqref="A15:G15 C17:C45">
    <cfRule type="expression" dxfId="56" priority="57" stopIfTrue="1">
      <formula>OR(WEEKDAY($C$15)=7,WEEKDAY($C$15)=1)</formula>
    </cfRule>
  </conditionalFormatting>
  <conditionalFormatting sqref="A16:B16 C15">
    <cfRule type="expression" dxfId="55" priority="56" stopIfTrue="1">
      <formula>OR(WEEKDAY($C$16)=7,WEEKDAY($C$16)=1)</formula>
    </cfRule>
  </conditionalFormatting>
  <conditionalFormatting sqref="A17:G17">
    <cfRule type="expression" dxfId="54" priority="55" stopIfTrue="1">
      <formula>OR(WEEKDAY($C$17)=7,WEEKDAY($C$17)=1)</formula>
    </cfRule>
  </conditionalFormatting>
  <conditionalFormatting sqref="A18:G18 C17">
    <cfRule type="expression" dxfId="53" priority="54" stopIfTrue="1">
      <formula>OR(WEEKDAY($C$18)=7,WEEKDAY($C$18)=1)</formula>
    </cfRule>
  </conditionalFormatting>
  <conditionalFormatting sqref="A19:G19 C18">
    <cfRule type="expression" dxfId="52" priority="53" stopIfTrue="1">
      <formula>OR(WEEKDAY($C$19)=7,WEEKDAY($C$19)=1)</formula>
    </cfRule>
  </conditionalFormatting>
  <conditionalFormatting sqref="A20:G20 C19">
    <cfRule type="expression" dxfId="51" priority="52" stopIfTrue="1">
      <formula>OR(WEEKDAY($C$20)=7,WEEKDAY($C$20)=1)</formula>
    </cfRule>
  </conditionalFormatting>
  <conditionalFormatting sqref="A21:G21 C20">
    <cfRule type="expression" dxfId="50" priority="51" stopIfTrue="1">
      <formula>OR(WEEKDAY($C$21)=7,WEEKDAY($C$21)=1)</formula>
    </cfRule>
  </conditionalFormatting>
  <conditionalFormatting sqref="A22:G22 C21">
    <cfRule type="expression" dxfId="49" priority="50" stopIfTrue="1">
      <formula>OR(WEEKDAY($C$22)=7,WEEKDAY($C$22)=1)</formula>
    </cfRule>
  </conditionalFormatting>
  <conditionalFormatting sqref="A23:G23 C22">
    <cfRule type="expression" dxfId="48" priority="49" stopIfTrue="1">
      <formula>OR(WEEKDAY($C$23)=7,WEEKDAY($C$23)=1)</formula>
    </cfRule>
  </conditionalFormatting>
  <conditionalFormatting sqref="A24:G24 C23">
    <cfRule type="expression" dxfId="47" priority="48" stopIfTrue="1">
      <formula>OR(WEEKDAY($C$24)=7,WEEKDAY($C$24)=1)</formula>
    </cfRule>
  </conditionalFormatting>
  <conditionalFormatting sqref="A25:G25 C24">
    <cfRule type="expression" dxfId="46" priority="47" stopIfTrue="1">
      <formula>OR(WEEKDAY($C$25)=7,WEEKDAY($C$25)=1)</formula>
    </cfRule>
  </conditionalFormatting>
  <conditionalFormatting sqref="A26:G26 C25">
    <cfRule type="expression" dxfId="45" priority="46" stopIfTrue="1">
      <formula>OR(WEEKDAY($C$26)=7,WEEKDAY($C$26)=1)</formula>
    </cfRule>
  </conditionalFormatting>
  <conditionalFormatting sqref="A27:G27 C26">
    <cfRule type="expression" dxfId="44" priority="45" stopIfTrue="1">
      <formula>OR(WEEKDAY($C$27)=7,WEEKDAY($C$27)=1)</formula>
    </cfRule>
  </conditionalFormatting>
  <conditionalFormatting sqref="A28:G28 C27">
    <cfRule type="expression" dxfId="43" priority="44" stopIfTrue="1">
      <formula>OR(WEEKDAY($C$28)=7,WEEKDAY($C$28)=1)</formula>
    </cfRule>
  </conditionalFormatting>
  <conditionalFormatting sqref="A29:G29 C28">
    <cfRule type="expression" dxfId="42" priority="43" stopIfTrue="1">
      <formula>OR(WEEKDAY($C$29)=7,WEEKDAY($C$29)=1)</formula>
    </cfRule>
  </conditionalFormatting>
  <conditionalFormatting sqref="A30:G30 C29">
    <cfRule type="expression" dxfId="41" priority="42" stopIfTrue="1">
      <formula>OR(WEEKDAY($C$30)=7,WEEKDAY($C$30)=1)</formula>
    </cfRule>
  </conditionalFormatting>
  <conditionalFormatting sqref="A31:G31 C30">
    <cfRule type="expression" dxfId="40" priority="41" stopIfTrue="1">
      <formula>OR(WEEKDAY($C$31)=7,WEEKDAY($C$31)=1)</formula>
    </cfRule>
  </conditionalFormatting>
  <conditionalFormatting sqref="A32:G32 C31">
    <cfRule type="expression" dxfId="39" priority="40" stopIfTrue="1">
      <formula>OR(WEEKDAY($C$32)=7,WEEKDAY($C$32)=1)</formula>
    </cfRule>
  </conditionalFormatting>
  <conditionalFormatting sqref="A33:G33 C32">
    <cfRule type="expression" dxfId="38" priority="39" stopIfTrue="1">
      <formula>OR(WEEKDAY($C$33)=7,WEEKDAY($C$33)=1)</formula>
    </cfRule>
  </conditionalFormatting>
  <conditionalFormatting sqref="A34:G34 C33">
    <cfRule type="expression" dxfId="37" priority="38" stopIfTrue="1">
      <formula>OR(WEEKDAY($C$34)=7,WEEKDAY($C$34)=1)</formula>
    </cfRule>
  </conditionalFormatting>
  <conditionalFormatting sqref="A35:G35 C34">
    <cfRule type="expression" dxfId="36" priority="37" stopIfTrue="1">
      <formula>OR(WEEKDAY($C$35)=7,WEEKDAY($C$35)=1)</formula>
    </cfRule>
  </conditionalFormatting>
  <conditionalFormatting sqref="A36:G36 C35">
    <cfRule type="expression" dxfId="35" priority="36" stopIfTrue="1">
      <formula>OR(WEEKDAY($C$36)=7,WEEKDAY($C$36)=1)</formula>
    </cfRule>
  </conditionalFormatting>
  <conditionalFormatting sqref="A37:G37 C36">
    <cfRule type="expression" dxfId="34" priority="35" stopIfTrue="1">
      <formula>OR(WEEKDAY($C$37)=7,WEEKDAY($C$37)=1)</formula>
    </cfRule>
  </conditionalFormatting>
  <conditionalFormatting sqref="A38:G38 C37">
    <cfRule type="expression" dxfId="33" priority="34" stopIfTrue="1">
      <formula>OR(WEEKDAY($C$38)=7,WEEKDAY($C$38)=1)</formula>
    </cfRule>
  </conditionalFormatting>
  <conditionalFormatting sqref="A39:G39 C38">
    <cfRule type="expression" dxfId="32" priority="33" stopIfTrue="1">
      <formula>OR(WEEKDAY($C$39)=7,WEEKDAY($C$39)=1)</formula>
    </cfRule>
  </conditionalFormatting>
  <conditionalFormatting sqref="A40:G40 C39">
    <cfRule type="expression" dxfId="31" priority="32" stopIfTrue="1">
      <formula>OR(WEEKDAY($C$40)=7,WEEKDAY($C$40)=1)</formula>
    </cfRule>
  </conditionalFormatting>
  <conditionalFormatting sqref="A41:G41 C40">
    <cfRule type="expression" dxfId="30" priority="31" stopIfTrue="1">
      <formula>OR(WEEKDAY($C$41)=7,WEEKDAY($C$41)=1)</formula>
    </cfRule>
  </conditionalFormatting>
  <conditionalFormatting sqref="A42:G42 C41">
    <cfRule type="expression" dxfId="29" priority="30" stopIfTrue="1">
      <formula>OR(WEEKDAY($C$42)=7,WEEKDAY($C$42)=1)</formula>
    </cfRule>
  </conditionalFormatting>
  <conditionalFormatting sqref="A43:G43 C42">
    <cfRule type="expression" dxfId="28" priority="29" stopIfTrue="1">
      <formula>OR(WEEKDAY($C$43)=7,WEEKDAY($C$43)=1)</formula>
    </cfRule>
  </conditionalFormatting>
  <conditionalFormatting sqref="A44:G44 C43">
    <cfRule type="expression" dxfId="27" priority="28" stopIfTrue="1">
      <formula>OR(WEEKDAY($C$44)=7,WEEKDAY($C$44)=1)</formula>
    </cfRule>
  </conditionalFormatting>
  <conditionalFormatting sqref="A45:G45 C44">
    <cfRule type="expression" dxfId="26" priority="27" stopIfTrue="1">
      <formula>OR(WEEKDAY($C$45)=7,WEEKDAY($C$45)=1)</formula>
    </cfRule>
  </conditionalFormatting>
  <conditionalFormatting sqref="C16:G16">
    <cfRule type="expression" dxfId="25" priority="26" stopIfTrue="1">
      <formula>OR(WEEKDAY($C$15)=7,WEEKDAY($C$15)=1)</formula>
    </cfRule>
  </conditionalFormatting>
  <conditionalFormatting sqref="C16">
    <cfRule type="expression" dxfId="24" priority="25" stopIfTrue="1">
      <formula>OR(WEEKDAY($C$16)=7,WEEKDAY($C$16)=1)</formula>
    </cfRule>
  </conditionalFormatting>
  <conditionalFormatting sqref="A15">
    <cfRule type="expression" dxfId="23" priority="24" stopIfTrue="1">
      <formula>OR(WEEKDAY($C$22)=7,WEEKDAY($C$22)=1)</formula>
    </cfRule>
  </conditionalFormatting>
  <conditionalFormatting sqref="A16">
    <cfRule type="expression" dxfId="22" priority="23" stopIfTrue="1">
      <formula>OR(WEEKDAY($C$23)=7,WEEKDAY($C$23)=1)</formula>
    </cfRule>
  </conditionalFormatting>
  <conditionalFormatting sqref="A17">
    <cfRule type="expression" dxfId="21" priority="22" stopIfTrue="1">
      <formula>OR(WEEKDAY($C$24)=7,WEEKDAY($C$24)=1)</formula>
    </cfRule>
  </conditionalFormatting>
  <conditionalFormatting sqref="A18">
    <cfRule type="expression" dxfId="20" priority="21" stopIfTrue="1">
      <formula>OR(WEEKDAY($C$25)=7,WEEKDAY($C$25)=1)</formula>
    </cfRule>
  </conditionalFormatting>
  <conditionalFormatting sqref="A19">
    <cfRule type="expression" dxfId="19" priority="20" stopIfTrue="1">
      <formula>OR(WEEKDAY($C$26)=7,WEEKDAY($C$26)=1)</formula>
    </cfRule>
  </conditionalFormatting>
  <conditionalFormatting sqref="A20">
    <cfRule type="expression" dxfId="18" priority="19" stopIfTrue="1">
      <formula>OR(WEEKDAY($C$27)=7,WEEKDAY($C$27)=1)</formula>
    </cfRule>
  </conditionalFormatting>
  <conditionalFormatting sqref="A21">
    <cfRule type="expression" dxfId="17" priority="18" stopIfTrue="1">
      <formula>OR(WEEKDAY($C$28)=7,WEEKDAY($C$28)=1)</formula>
    </cfRule>
  </conditionalFormatting>
  <conditionalFormatting sqref="A22">
    <cfRule type="expression" dxfId="16" priority="17" stopIfTrue="1">
      <formula>OR(WEEKDAY($C$29)=7,WEEKDAY($C$29)=1)</formula>
    </cfRule>
  </conditionalFormatting>
  <conditionalFormatting sqref="A23">
    <cfRule type="expression" dxfId="15" priority="16" stopIfTrue="1">
      <formula>OR(WEEKDAY($C$30)=7,WEEKDAY($C$30)=1)</formula>
    </cfRule>
  </conditionalFormatting>
  <conditionalFormatting sqref="A24">
    <cfRule type="expression" dxfId="14" priority="15" stopIfTrue="1">
      <formula>OR(WEEKDAY($C$31)=7,WEEKDAY($C$31)=1)</formula>
    </cfRule>
  </conditionalFormatting>
  <conditionalFormatting sqref="A25">
    <cfRule type="expression" dxfId="13" priority="14" stopIfTrue="1">
      <formula>OR(WEEKDAY($C$32)=7,WEEKDAY($C$32)=1)</formula>
    </cfRule>
  </conditionalFormatting>
  <conditionalFormatting sqref="A26">
    <cfRule type="expression" dxfId="12" priority="13" stopIfTrue="1">
      <formula>OR(WEEKDAY($C$33)=7,WEEKDAY($C$33)=1)</formula>
    </cfRule>
  </conditionalFormatting>
  <conditionalFormatting sqref="A27">
    <cfRule type="expression" dxfId="11" priority="12" stopIfTrue="1">
      <formula>OR(WEEKDAY($C$34)=7,WEEKDAY($C$34)=1)</formula>
    </cfRule>
  </conditionalFormatting>
  <conditionalFormatting sqref="A28">
    <cfRule type="expression" dxfId="10" priority="11" stopIfTrue="1">
      <formula>OR(WEEKDAY($C$35)=7,WEEKDAY($C$35)=1)</formula>
    </cfRule>
  </conditionalFormatting>
  <conditionalFormatting sqref="A29">
    <cfRule type="expression" dxfId="9" priority="10" stopIfTrue="1">
      <formula>OR(WEEKDAY($C$36)=7,WEEKDAY($C$36)=1)</formula>
    </cfRule>
  </conditionalFormatting>
  <conditionalFormatting sqref="A30">
    <cfRule type="expression" dxfId="8" priority="9" stopIfTrue="1">
      <formula>OR(WEEKDAY($C$37)=7,WEEKDAY($C$37)=1)</formula>
    </cfRule>
  </conditionalFormatting>
  <conditionalFormatting sqref="A31">
    <cfRule type="expression" dxfId="7" priority="8" stopIfTrue="1">
      <formula>OR(WEEKDAY($C$38)=7,WEEKDAY($C$38)=1)</formula>
    </cfRule>
  </conditionalFormatting>
  <conditionalFormatting sqref="A32">
    <cfRule type="expression" dxfId="6" priority="7" stopIfTrue="1">
      <formula>OR(WEEKDAY($C$39)=7,WEEKDAY($C$39)=1)</formula>
    </cfRule>
  </conditionalFormatting>
  <conditionalFormatting sqref="A33">
    <cfRule type="expression" dxfId="5" priority="6" stopIfTrue="1">
      <formula>OR(WEEKDAY($C$40)=7,WEEKDAY($C$40)=1)</formula>
    </cfRule>
  </conditionalFormatting>
  <conditionalFormatting sqref="A34">
    <cfRule type="expression" dxfId="4" priority="5" stopIfTrue="1">
      <formula>OR(WEEKDAY($C$41)=7,WEEKDAY($C$41)=1)</formula>
    </cfRule>
  </conditionalFormatting>
  <conditionalFormatting sqref="A35">
    <cfRule type="expression" dxfId="3" priority="4" stopIfTrue="1">
      <formula>OR(WEEKDAY($C$42)=7,WEEKDAY($C$42)=1)</formula>
    </cfRule>
  </conditionalFormatting>
  <conditionalFormatting sqref="A36">
    <cfRule type="expression" dxfId="2" priority="3" stopIfTrue="1">
      <formula>OR(WEEKDAY($C$43)=7,WEEKDAY($C$43)=1)</formula>
    </cfRule>
  </conditionalFormatting>
  <conditionalFormatting sqref="A37">
    <cfRule type="expression" dxfId="1" priority="2" stopIfTrue="1">
      <formula>OR(WEEKDAY($C$44)=7,WEEKDAY($C$44)=1)</formula>
    </cfRule>
  </conditionalFormatting>
  <conditionalFormatting sqref="A38">
    <cfRule type="expression" dxfId="0" priority="1" stopIfTrue="1">
      <formula>OR(WEEKDAY($C$45)=7,WEEKDAY($C$45)=1)</formula>
    </cfRule>
  </conditionalFormatting>
  <pageMargins left="0.74803149606299213" right="0.43307086614173229" top="1.3779527559055118" bottom="0.59055118110236227" header="0.39370078740157483" footer="0.27559055118110237"/>
  <pageSetup paperSize="9" orientation="portrait" r:id="rId1"/>
  <headerFooter scaleWithDoc="0" alignWithMargins="0">
    <oddHeader>&amp;L&amp;"Humnst777 Blk BT,Black"&amp;14
&amp;"Arial Black,Standard"Arbeitszeitaufzeichnung&amp;"Arial,Standard"&amp;10
&amp;"Humnst777 BT,Roman"&amp;12&amp;K00+000Sub-Headline für dieses Projekt&amp;R&amp;G</oddHeader>
    <oddFooter>&amp;L&amp;"Humanist 777 Light BT,Standard"&amp;6&amp;K000000&amp;G   &amp;R&amp;"Humnst777 Lt BT,Light"&amp;6&amp;K000000Stand: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Tabelle1 neu</vt:lpstr>
      <vt:lpstr>Beginndatum_1</vt:lpstr>
      <vt:lpstr>Tabelle1!Druckbereich</vt:lpstr>
    </vt:vector>
  </TitlesOfParts>
  <Company>eccontis treuhand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Gradwohl</dc:creator>
  <cp:lastModifiedBy>Sabine Gradwohl</cp:lastModifiedBy>
  <cp:lastPrinted>2019-07-22T12:13:19Z</cp:lastPrinted>
  <dcterms:created xsi:type="dcterms:W3CDTF">2011-11-17T08:31:42Z</dcterms:created>
  <dcterms:modified xsi:type="dcterms:W3CDTF">2019-07-23T09:39:54Z</dcterms:modified>
</cp:coreProperties>
</file>